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theme/themeOverride1.xml" ContentType="application/vnd.openxmlformats-officedocument.themeOverride+xml"/>
  <Override PartName="/xl/charts/chart13.xml" ContentType="application/vnd.openxmlformats-officedocument.drawingml.chart+xml"/>
  <Override PartName="/xl/drawings/drawing7.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1.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2.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13.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5.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16.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17.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8.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19.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20.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21.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22.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23.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drawings/drawing24.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drawings/drawing25.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26.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27.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drawings/drawing28.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theme/themeOverride2.xml" ContentType="application/vnd.openxmlformats-officedocument.themeOverride+xml"/>
  <Override PartName="/xl/charts/chart114.xml" ContentType="application/vnd.openxmlformats-officedocument.drawingml.chart+xml"/>
  <Override PartName="/xl/charts/chart115.xml" ContentType="application/vnd.openxmlformats-officedocument.drawingml.chart+xml"/>
  <Override PartName="/xl/drawings/drawing29.xml" ContentType="application/vnd.openxmlformats-officedocument.drawing+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theme/themeOverride3.xml" ContentType="application/vnd.openxmlformats-officedocument.themeOverride+xml"/>
  <Override PartName="/xl/charts/chart119.xml" ContentType="application/vnd.openxmlformats-officedocument.drawingml.chart+xml"/>
  <Override PartName="/xl/charts/chart120.xml" ContentType="application/vnd.openxmlformats-officedocument.drawingml.chart+xml"/>
  <Override PartName="/xl/drawings/drawing30.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theme/themeOverride4.xml" ContentType="application/vnd.openxmlformats-officedocument.themeOverride+xml"/>
  <Override PartName="/xl/charts/chart124.xml" ContentType="application/vnd.openxmlformats-officedocument.drawingml.chart+xml"/>
  <Override PartName="/xl/charts/chart125.xml" ContentType="application/vnd.openxmlformats-officedocument.drawingml.chart+xml"/>
  <Override PartName="/xl/drawings/drawing31.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theme/themeOverride5.xml" ContentType="application/vnd.openxmlformats-officedocument.themeOverride+xml"/>
  <Override PartName="/xl/charts/chart129.xml" ContentType="application/vnd.openxmlformats-officedocument.drawingml.chart+xml"/>
  <Override PartName="/xl/charts/chart130.xml" ContentType="application/vnd.openxmlformats-officedocument.drawingml.chart+xml"/>
  <Override PartName="/xl/drawings/drawing32.xml" ContentType="application/vnd.openxmlformats-officedocument.drawing+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theme/themeOverride6.xml" ContentType="application/vnd.openxmlformats-officedocument.themeOverride+xml"/>
  <Override PartName="/xl/charts/chart134.xml" ContentType="application/vnd.openxmlformats-officedocument.drawingml.chart+xml"/>
  <Override PartName="/xl/charts/chart135.xml" ContentType="application/vnd.openxmlformats-officedocument.drawingml.chart+xml"/>
  <Override PartName="/xl/drawings/drawing33.xml" ContentType="application/vnd.openxmlformats-officedocument.drawing+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theme/themeOverride7.xml" ContentType="application/vnd.openxmlformats-officedocument.themeOverride+xml"/>
  <Override PartName="/xl/charts/chart139.xml" ContentType="application/vnd.openxmlformats-officedocument.drawingml.chart+xml"/>
  <Override PartName="/xl/charts/chart140.xml" ContentType="application/vnd.openxmlformats-officedocument.drawingml.chart+xml"/>
  <Override PartName="/xl/drawings/drawing34.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theme/themeOverride8.xml" ContentType="application/vnd.openxmlformats-officedocument.themeOverride+xml"/>
  <Override PartName="/xl/charts/chart144.xml" ContentType="application/vnd.openxmlformats-officedocument.drawingml.chart+xml"/>
  <Override PartName="/xl/charts/chart145.xml" ContentType="application/vnd.openxmlformats-officedocument.drawingml.chart+xml"/>
  <Override PartName="/xl/drawings/drawing35.xml" ContentType="application/vnd.openxmlformats-officedocument.drawing+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theme/themeOverride9.xml" ContentType="application/vnd.openxmlformats-officedocument.themeOverride+xml"/>
  <Override PartName="/xl/charts/chart149.xml" ContentType="application/vnd.openxmlformats-officedocument.drawingml.chart+xml"/>
  <Override PartName="/xl/charts/chart150.xml" ContentType="application/vnd.openxmlformats-officedocument.drawingml.chart+xml"/>
  <Override PartName="/xl/drawings/drawing36.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theme/themeOverride10.xml" ContentType="application/vnd.openxmlformats-officedocument.themeOverride+xml"/>
  <Override PartName="/xl/charts/chart154.xml" ContentType="application/vnd.openxmlformats-officedocument.drawingml.chart+xml"/>
  <Override PartName="/xl/charts/chart155.xml" ContentType="application/vnd.openxmlformats-officedocument.drawingml.chart+xml"/>
  <Override PartName="/xl/drawings/drawing37.xml" ContentType="application/vnd.openxmlformats-officedocument.drawing+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theme/themeOverride11.xml" ContentType="application/vnd.openxmlformats-officedocument.themeOverride+xml"/>
  <Override PartName="/xl/charts/chart159.xml" ContentType="application/vnd.openxmlformats-officedocument.drawingml.chart+xml"/>
  <Override PartName="/xl/charts/chart160.xml" ContentType="application/vnd.openxmlformats-officedocument.drawingml.chart+xml"/>
  <Override PartName="/xl/drawings/drawing38.xml" ContentType="application/vnd.openxmlformats-officedocument.drawing+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theme/themeOverride12.xml" ContentType="application/vnd.openxmlformats-officedocument.themeOverride+xml"/>
  <Override PartName="/xl/charts/chart164.xml" ContentType="application/vnd.openxmlformats-officedocument.drawingml.chart+xml"/>
  <Override PartName="/xl/charts/chart165.xml" ContentType="application/vnd.openxmlformats-officedocument.drawingml.chart+xml"/>
  <Override PartName="/xl/drawings/drawing39.xml" ContentType="application/vnd.openxmlformats-officedocument.drawing+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theme/themeOverride13.xml" ContentType="application/vnd.openxmlformats-officedocument.themeOverride+xml"/>
  <Override PartName="/xl/charts/chart169.xml" ContentType="application/vnd.openxmlformats-officedocument.drawingml.chart+xml"/>
  <Override PartName="/xl/charts/chart170.xml" ContentType="application/vnd.openxmlformats-officedocument.drawingml.chart+xml"/>
  <Override PartName="/xl/drawings/drawing40.xml" ContentType="application/vnd.openxmlformats-officedocument.drawing+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drawings/drawing41.xml" ContentType="application/vnd.openxmlformats-officedocument.drawing+xml"/>
  <Override PartName="/xl/charts/chart174.xml" ContentType="application/vnd.openxmlformats-officedocument.drawingml.chart+xml"/>
  <Override PartName="/xl/charts/chart175.xml" ContentType="application/vnd.openxmlformats-officedocument.drawingml.chart+xml"/>
  <Override PartName="/xl/drawings/drawing42.xml" ContentType="application/vnd.openxmlformats-officedocument.drawing+xml"/>
  <Override PartName="/xl/charts/chart176.xml" ContentType="application/vnd.openxmlformats-officedocument.drawingml.chart+xml"/>
  <Override PartName="/xl/charts/chart177.xml" ContentType="application/vnd.openxmlformats-officedocument.drawingml.chart+xml"/>
  <Override PartName="/xl/charts/style1.xml" ContentType="application/vnd.ms-office.chartstyle+xml"/>
  <Override PartName="/xl/charts/colors1.xml" ContentType="application/vnd.ms-office.chartcolorstyle+xml"/>
  <Override PartName="/xl/charts/chart17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3.xml" ContentType="application/vnd.openxmlformats-officedocument.drawing+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drawings/drawing44.xml" ContentType="application/vnd.openxmlformats-officedocument.drawing+xml"/>
  <Override PartName="/xl/charts/chart182.xml" ContentType="application/vnd.openxmlformats-officedocument.drawingml.chart+xml"/>
  <Override PartName="/xl/drawings/drawing4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codeName="ThisWorkbook"/>
  <mc:AlternateContent xmlns:mc="http://schemas.openxmlformats.org/markup-compatibility/2006">
    <mc:Choice Requires="x15">
      <x15ac:absPath xmlns:x15ac="http://schemas.microsoft.com/office/spreadsheetml/2010/11/ac" url="S:\NOVÁ STATISTIKA\Zprávy TEPLO\Čtvrtletní zprávy TEPLO\2022\II._čtvrtletí_2022_teplo\v1\"/>
    </mc:Choice>
  </mc:AlternateContent>
  <xr:revisionPtr revIDLastSave="0" documentId="13_ncr:1_{D8759A50-76DB-44B5-AA83-2C14425DD935}" xr6:coauthVersionLast="36" xr6:coauthVersionMax="47" xr10:uidLastSave="{00000000-0000-0000-0000-000000000000}"/>
  <bookViews>
    <workbookView xWindow="0" yWindow="0" windowWidth="28800" windowHeight="11928" tabRatio="946" xr2:uid="{00000000-000D-0000-FFFF-FFFF00000000}"/>
  </bookViews>
  <sheets>
    <sheet name="Titulní" sheetId="180" r:id="rId1"/>
    <sheet name="Obsah" sheetId="27" r:id="rId2"/>
    <sheet name="Úvod" sheetId="170" r:id="rId3"/>
    <sheet name="1" sheetId="51" r:id="rId4"/>
    <sheet name="2" sheetId="181" r:id="rId5"/>
    <sheet name="3" sheetId="7" r:id="rId6"/>
    <sheet name="4.1" sheetId="128" r:id="rId7"/>
    <sheet name="4.2" sheetId="127" r:id="rId8"/>
    <sheet name="4.3" sheetId="132" r:id="rId9"/>
    <sheet name="5.1" sheetId="53" r:id="rId10"/>
    <sheet name="5.2" sheetId="131" r:id="rId11"/>
    <sheet name="5.3" sheetId="130" r:id="rId12"/>
    <sheet name="5.4" sheetId="147" r:id="rId13"/>
    <sheet name="6" sheetId="77" r:id="rId14"/>
    <sheet name="7.1" sheetId="129" r:id="rId15"/>
    <sheet name="7.2" sheetId="57" r:id="rId16"/>
    <sheet name="8.1" sheetId="146" r:id="rId17"/>
    <sheet name="8.2" sheetId="148" r:id="rId18"/>
    <sheet name="14.2" sheetId="118" state="hidden" r:id="rId19"/>
    <sheet name="14.3" sheetId="112" state="hidden" r:id="rId20"/>
    <sheet name="14.4" sheetId="119" state="hidden" r:id="rId21"/>
    <sheet name="14.5" sheetId="113" state="hidden" r:id="rId22"/>
    <sheet name="14.6" sheetId="120" state="hidden" r:id="rId23"/>
    <sheet name="14.7" sheetId="114" state="hidden" r:id="rId24"/>
    <sheet name="14.8" sheetId="121" state="hidden" r:id="rId25"/>
    <sheet name="14.9" sheetId="115" state="hidden" r:id="rId26"/>
    <sheet name="14.10" sheetId="122" state="hidden" r:id="rId27"/>
    <sheet name="14.11" sheetId="116" state="hidden" r:id="rId28"/>
    <sheet name="14.12" sheetId="123" state="hidden" r:id="rId29"/>
    <sheet name="14.13" sheetId="117" state="hidden" r:id="rId30"/>
    <sheet name="14.14" sheetId="124" state="hidden" r:id="rId31"/>
    <sheet name="8.3" sheetId="149" r:id="rId32"/>
    <sheet name="8.4" sheetId="150" r:id="rId33"/>
    <sheet name="8.5" sheetId="151" r:id="rId34"/>
    <sheet name="8.6" sheetId="152" r:id="rId35"/>
    <sheet name="8.7" sheetId="153" r:id="rId36"/>
    <sheet name="8.8" sheetId="154" r:id="rId37"/>
    <sheet name="8.9" sheetId="155" r:id="rId38"/>
    <sheet name="8.10" sheetId="156" r:id="rId39"/>
    <sheet name="8.11" sheetId="157" r:id="rId40"/>
    <sheet name="8.12" sheetId="158" r:id="rId41"/>
    <sheet name="8.13" sheetId="159" r:id="rId42"/>
    <sheet name="8.14" sheetId="160" r:id="rId43"/>
    <sheet name="9" sheetId="161" r:id="rId44"/>
    <sheet name="10.1" sheetId="162" r:id="rId45"/>
    <sheet name="10.2" sheetId="166" r:id="rId46"/>
    <sheet name="10.3" sheetId="163" r:id="rId47"/>
    <sheet name="10.4" sheetId="171" r:id="rId48"/>
    <sheet name="10.5" sheetId="167" r:id="rId49"/>
    <sheet name="Obálka" sheetId="178" r:id="rId50"/>
  </sheets>
  <definedNames>
    <definedName name="Datum_OTE">"2. 5. 2017"</definedName>
    <definedName name="_xlnm.Print_Area" localSheetId="0">Titulní!$A$1:$B$2</definedName>
  </definedNames>
  <calcPr calcId="191029"/>
</workbook>
</file>

<file path=xl/calcChain.xml><?xml version="1.0" encoding="utf-8"?>
<calcChain xmlns="http://schemas.openxmlformats.org/spreadsheetml/2006/main">
  <c r="F31" i="171" l="1"/>
  <c r="F30" i="171"/>
  <c r="F29" i="171"/>
  <c r="F6" i="171"/>
  <c r="F5" i="171"/>
  <c r="F18" i="171"/>
  <c r="F17" i="171"/>
  <c r="F19" i="171"/>
  <c r="F7" i="171"/>
  <c r="C35" i="166"/>
  <c r="D35" i="166"/>
  <c r="E35" i="166"/>
  <c r="F35" i="166"/>
  <c r="G35" i="166"/>
  <c r="H35" i="166"/>
  <c r="I35" i="166"/>
  <c r="J35" i="166"/>
  <c r="K35" i="166"/>
  <c r="L35" i="166"/>
  <c r="M35" i="166"/>
  <c r="B35" i="166"/>
  <c r="B34" i="166"/>
  <c r="C33" i="166"/>
  <c r="D33" i="166"/>
  <c r="E33" i="166"/>
  <c r="F33" i="166"/>
  <c r="G33" i="166"/>
  <c r="H33" i="166"/>
  <c r="I33" i="166"/>
  <c r="J33" i="166"/>
  <c r="K33" i="166"/>
  <c r="K34" i="166" s="1"/>
  <c r="L33" i="166"/>
  <c r="M33" i="166"/>
  <c r="B33" i="166"/>
  <c r="C32" i="166"/>
  <c r="D32" i="166"/>
  <c r="E32" i="166"/>
  <c r="F32" i="166"/>
  <c r="F34" i="166" s="1"/>
  <c r="G32" i="166"/>
  <c r="G34" i="166" s="1"/>
  <c r="H32" i="166"/>
  <c r="I32" i="166"/>
  <c r="J32" i="166"/>
  <c r="K32" i="166"/>
  <c r="L32" i="166"/>
  <c r="L34" i="166" s="1"/>
  <c r="M32" i="166"/>
  <c r="M34" i="166" s="1"/>
  <c r="B32" i="166"/>
  <c r="C28" i="166"/>
  <c r="D28" i="166"/>
  <c r="E28" i="166"/>
  <c r="F28" i="166"/>
  <c r="G28" i="166"/>
  <c r="H28" i="166"/>
  <c r="I28" i="166"/>
  <c r="J28" i="166"/>
  <c r="K28" i="166"/>
  <c r="L28" i="166"/>
  <c r="M28" i="166"/>
  <c r="B28" i="166"/>
  <c r="B27" i="166"/>
  <c r="C26" i="166"/>
  <c r="D26" i="166"/>
  <c r="E26" i="166"/>
  <c r="F26" i="166"/>
  <c r="G26" i="166"/>
  <c r="H26" i="166"/>
  <c r="I26" i="166"/>
  <c r="J26" i="166"/>
  <c r="K26" i="166"/>
  <c r="K27" i="166" s="1"/>
  <c r="L26" i="166"/>
  <c r="M26" i="166"/>
  <c r="B26" i="166"/>
  <c r="C25" i="166"/>
  <c r="D25" i="166"/>
  <c r="E25" i="166"/>
  <c r="F25" i="166"/>
  <c r="F27" i="166" s="1"/>
  <c r="G25" i="166"/>
  <c r="G27" i="166" s="1"/>
  <c r="H25" i="166"/>
  <c r="H27" i="166" s="1"/>
  <c r="I25" i="166"/>
  <c r="J25" i="166"/>
  <c r="K25" i="166"/>
  <c r="L25" i="166"/>
  <c r="M25" i="166"/>
  <c r="M27" i="166" s="1"/>
  <c r="B25" i="166"/>
  <c r="J34" i="166"/>
  <c r="I34" i="166"/>
  <c r="H34" i="166"/>
  <c r="E34" i="166"/>
  <c r="D34" i="166"/>
  <c r="C34" i="166"/>
  <c r="J27" i="166"/>
  <c r="I27" i="166"/>
  <c r="E27" i="166"/>
  <c r="D27" i="166"/>
  <c r="C27" i="166"/>
  <c r="I24" i="163" l="1"/>
  <c r="I4" i="163"/>
  <c r="L27" i="166"/>
  <c r="G26" i="161" l="1"/>
  <c r="F26" i="161"/>
  <c r="E26" i="161"/>
  <c r="D26" i="161"/>
  <c r="C26" i="161"/>
  <c r="B26" i="161"/>
  <c r="B19" i="167" l="1"/>
  <c r="B18" i="167"/>
  <c r="D18" i="167" s="1"/>
  <c r="B17" i="167"/>
  <c r="B16" i="167"/>
  <c r="B15" i="167"/>
  <c r="B14" i="167"/>
  <c r="B13" i="167"/>
  <c r="D13" i="167" s="1"/>
  <c r="B12" i="167"/>
  <c r="D12" i="167" s="1"/>
  <c r="B10" i="167"/>
  <c r="D10" i="167" s="1"/>
  <c r="B9" i="167"/>
  <c r="D9" i="167" s="1"/>
  <c r="B8" i="167"/>
  <c r="D8" i="167" s="1"/>
  <c r="B6" i="167"/>
  <c r="B5" i="167" l="1"/>
  <c r="D5" i="167" s="1"/>
  <c r="C46" i="181" s="1"/>
  <c r="B46" i="181"/>
  <c r="B7" i="167"/>
  <c r="B47" i="181"/>
  <c r="B11" i="167"/>
  <c r="D11" i="167" s="1"/>
  <c r="C48" i="181" s="1"/>
  <c r="B48" i="181"/>
  <c r="B20" i="167"/>
  <c r="E20" i="167" s="1"/>
  <c r="D49" i="181" s="1"/>
  <c r="B49" i="181"/>
  <c r="D6" i="167"/>
  <c r="E6" i="167"/>
  <c r="E17" i="167"/>
  <c r="D17" i="167"/>
  <c r="E5" i="167"/>
  <c r="D46" i="181" s="1"/>
  <c r="E16" i="167"/>
  <c r="D16" i="167"/>
  <c r="E19" i="167"/>
  <c r="D19" i="167"/>
  <c r="E15" i="167"/>
  <c r="D15" i="167"/>
  <c r="E7" i="167"/>
  <c r="D47" i="181" s="1"/>
  <c r="D7" i="167"/>
  <c r="C47" i="181" s="1"/>
  <c r="E11" i="167"/>
  <c r="D48" i="181" s="1"/>
  <c r="E14" i="167"/>
  <c r="D14" i="167"/>
  <c r="D20" i="167" l="1"/>
  <c r="C49" i="181" s="1"/>
  <c r="B4" i="167"/>
  <c r="B43" i="181" s="1"/>
  <c r="N8" i="166" l="1"/>
  <c r="F17" i="162"/>
  <c r="F9" i="162"/>
  <c r="N16" i="166"/>
  <c r="K1" i="171" l="1"/>
  <c r="F13" i="162" l="1"/>
  <c r="F5" i="162"/>
  <c r="F15" i="162" l="1"/>
  <c r="C4" i="167" l="1"/>
  <c r="D4" i="167" l="1"/>
  <c r="C43" i="181" s="1"/>
  <c r="E4" i="167"/>
  <c r="D43" i="181" s="1"/>
  <c r="I1" i="167"/>
  <c r="I1" i="163"/>
  <c r="N1" i="166"/>
  <c r="L1" i="162"/>
  <c r="M1" i="161"/>
  <c r="I1" i="160"/>
  <c r="I1" i="159"/>
  <c r="I1" i="158"/>
  <c r="I1" i="157"/>
  <c r="I1" i="156"/>
  <c r="I1" i="155"/>
  <c r="I1" i="154"/>
  <c r="I1" i="153"/>
  <c r="I1" i="152"/>
  <c r="I1" i="151"/>
  <c r="I1" i="150"/>
  <c r="I1" i="149"/>
  <c r="I1" i="148"/>
  <c r="I1" i="146"/>
  <c r="J1" i="57"/>
  <c r="N1" i="129"/>
  <c r="M1" i="77"/>
  <c r="P1" i="130"/>
  <c r="N1" i="131"/>
  <c r="N1" i="53"/>
  <c r="P1" i="132"/>
  <c r="N1" i="127"/>
  <c r="N1" i="128"/>
  <c r="H6" i="162" l="1"/>
  <c r="H7" i="162" s="1"/>
  <c r="F14" i="162"/>
  <c r="F6" i="162"/>
  <c r="F7" i="162" l="1"/>
  <c r="N13" i="166" l="1"/>
  <c r="N5" i="166" l="1"/>
  <c r="N12" i="166" l="1"/>
  <c r="N4" i="166"/>
  <c r="A23" i="7" l="1"/>
  <c r="A21" i="7" l="1"/>
  <c r="A20" i="7"/>
  <c r="A18" i="7" l="1"/>
  <c r="A22" i="7" l="1"/>
  <c r="A19" i="7" l="1"/>
  <c r="M1" i="113" l="1"/>
  <c r="M1" i="117"/>
  <c r="M1" i="123"/>
  <c r="M1" i="121"/>
  <c r="M1" i="114"/>
  <c r="M1" i="120"/>
  <c r="M1" i="119"/>
  <c r="M1" i="115"/>
  <c r="M1" i="124"/>
  <c r="M1" i="122"/>
  <c r="M1" i="112"/>
  <c r="M1" i="116"/>
  <c r="M1" i="118"/>
  <c r="N6" i="166" l="1"/>
  <c r="N14" i="166" l="1"/>
  <c r="C4" i="163" l="1"/>
  <c r="C24" i="163" l="1"/>
  <c r="N7" i="166" l="1"/>
  <c r="F8" i="162"/>
  <c r="N15" i="166" l="1"/>
  <c r="F16" i="162"/>
  <c r="C32" i="171" l="1"/>
  <c r="B41" i="181" s="1"/>
  <c r="C20" i="171"/>
  <c r="B40" i="181" s="1"/>
  <c r="C33" i="171"/>
  <c r="C41" i="181" s="1"/>
  <c r="C34" i="171"/>
  <c r="D41" i="181" s="1"/>
  <c r="C8" i="171"/>
  <c r="B39" i="181" s="1"/>
  <c r="B8" i="171"/>
  <c r="B10" i="171" s="1"/>
  <c r="B20" i="171"/>
  <c r="B22" i="171" s="1"/>
  <c r="B32" i="171"/>
  <c r="C7" i="129"/>
  <c r="F7" i="129"/>
  <c r="K7" i="129"/>
  <c r="I7" i="129"/>
  <c r="N10" i="129"/>
  <c r="N14" i="129"/>
  <c r="L7" i="129"/>
  <c r="N11" i="129"/>
  <c r="N15" i="129"/>
  <c r="M7" i="129"/>
  <c r="H7" i="129"/>
  <c r="N12" i="129"/>
  <c r="J7" i="129"/>
  <c r="N8" i="129"/>
  <c r="N9" i="129"/>
  <c r="N13" i="129"/>
  <c r="D7" i="129"/>
  <c r="G7" i="129"/>
  <c r="E7" i="129"/>
  <c r="B7" i="129"/>
  <c r="C10" i="171" l="1"/>
  <c r="D39" i="181" s="1"/>
  <c r="C9" i="171"/>
  <c r="C39" i="181" s="1"/>
  <c r="C22" i="171"/>
  <c r="D40" i="181" s="1"/>
  <c r="C21" i="171"/>
  <c r="C40" i="181" s="1"/>
  <c r="B9" i="171"/>
  <c r="B21" i="171"/>
  <c r="B33" i="171"/>
  <c r="B34" i="171"/>
  <c r="B6" i="129"/>
  <c r="N6" i="129"/>
  <c r="E6" i="129"/>
  <c r="H6" i="129"/>
  <c r="K6" i="129"/>
  <c r="M20" i="7" l="1"/>
  <c r="D21" i="7"/>
  <c r="C20" i="7"/>
  <c r="F19" i="7"/>
  <c r="M19" i="7"/>
  <c r="F20" i="7"/>
  <c r="J20" i="7"/>
  <c r="I19" i="7"/>
  <c r="L21" i="7"/>
  <c r="B26" i="163"/>
  <c r="G20" i="7"/>
  <c r="D19" i="7"/>
  <c r="L20" i="7"/>
  <c r="J21" i="7"/>
  <c r="I20" i="7"/>
  <c r="D20" i="7"/>
  <c r="C21" i="7"/>
  <c r="L19" i="7"/>
  <c r="M21" i="7"/>
  <c r="H17" i="163"/>
  <c r="B16" i="181"/>
  <c r="G19" i="7"/>
  <c r="H34" i="163"/>
  <c r="B34" i="181"/>
  <c r="I21" i="7"/>
  <c r="J19" i="7"/>
  <c r="B32" i="181"/>
  <c r="B28" i="181"/>
  <c r="C19" i="7"/>
  <c r="G21" i="7"/>
  <c r="H12" i="163"/>
  <c r="H14" i="163"/>
  <c r="F21" i="7"/>
  <c r="B26" i="181" l="1"/>
  <c r="B29" i="181"/>
  <c r="B15" i="181"/>
  <c r="B17" i="181"/>
  <c r="B7" i="163"/>
  <c r="B10" i="181"/>
  <c r="B9" i="181"/>
  <c r="B12" i="181"/>
  <c r="B11" i="181"/>
  <c r="B27" i="181"/>
  <c r="B33" i="181"/>
  <c r="B8" i="163"/>
  <c r="B17" i="163"/>
  <c r="B6" i="163"/>
  <c r="H31" i="163"/>
  <c r="H32" i="163"/>
  <c r="H18" i="163"/>
  <c r="J18" i="163" s="1"/>
  <c r="H28" i="163"/>
  <c r="K28" i="163" s="1"/>
  <c r="H37" i="163"/>
  <c r="K37" i="163" s="1"/>
  <c r="D34" i="181" s="1"/>
  <c r="B36" i="163"/>
  <c r="H6" i="163"/>
  <c r="H13" i="163"/>
  <c r="H9" i="163"/>
  <c r="B33" i="163"/>
  <c r="B9" i="163"/>
  <c r="B14" i="163"/>
  <c r="H29" i="163"/>
  <c r="H20" i="163"/>
  <c r="K20" i="163" s="1"/>
  <c r="D29" i="181" s="1"/>
  <c r="H25" i="163"/>
  <c r="K25" i="163" s="1"/>
  <c r="H10" i="163"/>
  <c r="J10" i="163" s="1"/>
  <c r="H33" i="163"/>
  <c r="B25" i="163"/>
  <c r="B37" i="163"/>
  <c r="B38" i="163"/>
  <c r="B32" i="163"/>
  <c r="B12" i="163"/>
  <c r="B5" i="163"/>
  <c r="B10" i="163"/>
  <c r="E10" i="163" s="1"/>
  <c r="B20" i="163"/>
  <c r="B16" i="163"/>
  <c r="E16" i="163" s="1"/>
  <c r="H11" i="163"/>
  <c r="H15" i="163"/>
  <c r="H19" i="163"/>
  <c r="K19" i="163" s="1"/>
  <c r="B27" i="163"/>
  <c r="H27" i="163"/>
  <c r="H5" i="163"/>
  <c r="B28" i="163"/>
  <c r="H26" i="163"/>
  <c r="B15" i="163"/>
  <c r="B19" i="163"/>
  <c r="D19" i="163" s="1"/>
  <c r="B31" i="163"/>
  <c r="H8" i="163"/>
  <c r="B13" i="163"/>
  <c r="B18" i="163"/>
  <c r="D18" i="163" s="1"/>
  <c r="B11" i="163"/>
  <c r="H35" i="163"/>
  <c r="B30" i="163"/>
  <c r="H7" i="163"/>
  <c r="H38" i="163"/>
  <c r="B35" i="163"/>
  <c r="H16" i="163"/>
  <c r="K16" i="163" s="1"/>
  <c r="B34" i="163"/>
  <c r="D34" i="163" s="1"/>
  <c r="H30" i="163"/>
  <c r="B29" i="163"/>
  <c r="H36" i="163"/>
  <c r="K36" i="163" s="1"/>
  <c r="D33" i="181" s="1"/>
  <c r="E5" i="163"/>
  <c r="D9" i="181" s="1"/>
  <c r="K17" i="163"/>
  <c r="E9" i="163"/>
  <c r="D9" i="163"/>
  <c r="F7" i="53"/>
  <c r="J36" i="163"/>
  <c r="C33" i="181" s="1"/>
  <c r="J14" i="163"/>
  <c r="K14" i="163"/>
  <c r="D13" i="163"/>
  <c r="E6" i="163"/>
  <c r="D6" i="163"/>
  <c r="D7" i="53"/>
  <c r="E26" i="163"/>
  <c r="D26" i="163"/>
  <c r="K32" i="163"/>
  <c r="D32" i="181" s="1"/>
  <c r="J32" i="163"/>
  <c r="C32" i="181" s="1"/>
  <c r="J17" i="57"/>
  <c r="C6" i="147"/>
  <c r="J14" i="57"/>
  <c r="J13" i="57"/>
  <c r="J9" i="57"/>
  <c r="J6" i="57"/>
  <c r="I4" i="57"/>
  <c r="J12" i="57"/>
  <c r="J7" i="57"/>
  <c r="C4" i="57"/>
  <c r="J8" i="57"/>
  <c r="D4" i="57"/>
  <c r="J10" i="57"/>
  <c r="J18" i="57"/>
  <c r="J15" i="57"/>
  <c r="B4" i="57"/>
  <c r="J5" i="57"/>
  <c r="F4" i="57"/>
  <c r="J16" i="57"/>
  <c r="J11" i="57"/>
  <c r="E4" i="57"/>
  <c r="G4" i="57"/>
  <c r="H4" i="57"/>
  <c r="M6" i="77"/>
  <c r="K5" i="77" s="1"/>
  <c r="B6" i="77"/>
  <c r="F6" i="77"/>
  <c r="I6" i="77"/>
  <c r="K6" i="77"/>
  <c r="L6" i="77"/>
  <c r="C6" i="77"/>
  <c r="G6" i="77"/>
  <c r="E5" i="77" s="1"/>
  <c r="B36" i="181" s="1"/>
  <c r="C21" i="147"/>
  <c r="D6" i="77"/>
  <c r="B5" i="77" s="1"/>
  <c r="E6" i="77"/>
  <c r="J6" i="77"/>
  <c r="H5" i="77" s="1"/>
  <c r="H6" i="77"/>
  <c r="D21" i="147"/>
  <c r="B35" i="147"/>
  <c r="C35" i="147"/>
  <c r="N9" i="128"/>
  <c r="N13" i="128"/>
  <c r="N14" i="128"/>
  <c r="N11" i="128"/>
  <c r="C7" i="128"/>
  <c r="G7" i="128"/>
  <c r="N20" i="128"/>
  <c r="N18" i="128"/>
  <c r="P8" i="130"/>
  <c r="E4" i="132"/>
  <c r="J7" i="53"/>
  <c r="N8" i="53"/>
  <c r="B7" i="53"/>
  <c r="N14" i="53"/>
  <c r="P14" i="130"/>
  <c r="H21" i="7"/>
  <c r="H11" i="7"/>
  <c r="N13" i="53"/>
  <c r="P16" i="130"/>
  <c r="I4" i="132"/>
  <c r="P15" i="132"/>
  <c r="O4" i="132"/>
  <c r="C4" i="132"/>
  <c r="N21" i="53"/>
  <c r="E20" i="7"/>
  <c r="E9" i="7"/>
  <c r="N13" i="127"/>
  <c r="N11" i="53"/>
  <c r="E6" i="127"/>
  <c r="C6" i="127"/>
  <c r="M4" i="130"/>
  <c r="B7" i="7"/>
  <c r="N7" i="7"/>
  <c r="B19" i="7"/>
  <c r="N12" i="127"/>
  <c r="K6" i="131"/>
  <c r="N15" i="131"/>
  <c r="N12" i="131"/>
  <c r="N18" i="127"/>
  <c r="M6" i="127"/>
  <c r="H6" i="127"/>
  <c r="N10" i="127"/>
  <c r="M6" i="131"/>
  <c r="K6" i="127"/>
  <c r="N9" i="131"/>
  <c r="N15" i="127"/>
  <c r="N19" i="127"/>
  <c r="N22" i="128"/>
  <c r="N8" i="128"/>
  <c r="B7" i="128"/>
  <c r="E7" i="128"/>
  <c r="M7" i="128"/>
  <c r="I7" i="128"/>
  <c r="J7" i="128"/>
  <c r="N19" i="128"/>
  <c r="K7" i="128"/>
  <c r="D35" i="147"/>
  <c r="N16" i="128"/>
  <c r="N23" i="128"/>
  <c r="C7" i="53"/>
  <c r="P12" i="130"/>
  <c r="P9" i="130"/>
  <c r="E7" i="53"/>
  <c r="G7" i="53"/>
  <c r="P20" i="130"/>
  <c r="N4" i="130"/>
  <c r="P7" i="130"/>
  <c r="P18" i="132"/>
  <c r="N10" i="53"/>
  <c r="H7" i="53"/>
  <c r="P17" i="132"/>
  <c r="P19" i="130"/>
  <c r="E19" i="7"/>
  <c r="E7" i="7"/>
  <c r="H7" i="7"/>
  <c r="H19" i="7"/>
  <c r="N22" i="53"/>
  <c r="B11" i="7"/>
  <c r="N11" i="7"/>
  <c r="B21" i="7"/>
  <c r="H4" i="132"/>
  <c r="N18" i="53"/>
  <c r="N10" i="131"/>
  <c r="P15" i="130"/>
  <c r="I7" i="53"/>
  <c r="O4" i="130"/>
  <c r="P9" i="132"/>
  <c r="I6" i="131"/>
  <c r="P13" i="132"/>
  <c r="P17" i="130"/>
  <c r="N4" i="132"/>
  <c r="B6" i="131"/>
  <c r="N7" i="131"/>
  <c r="P6" i="130"/>
  <c r="P19" i="132"/>
  <c r="N15" i="53"/>
  <c r="I6" i="127"/>
  <c r="D6" i="131"/>
  <c r="N14" i="127"/>
  <c r="D6" i="127"/>
  <c r="N7" i="127"/>
  <c r="B6" i="127"/>
  <c r="D7" i="128"/>
  <c r="N12" i="128"/>
  <c r="L7" i="128"/>
  <c r="F7" i="128"/>
  <c r="B21" i="147"/>
  <c r="P14" i="132"/>
  <c r="P18" i="130"/>
  <c r="N19" i="53"/>
  <c r="N23" i="53"/>
  <c r="K11" i="7"/>
  <c r="K21" i="7"/>
  <c r="N16" i="127"/>
  <c r="D4" i="132"/>
  <c r="C4" i="130"/>
  <c r="J4" i="130"/>
  <c r="L4" i="130"/>
  <c r="H6" i="131"/>
  <c r="N20" i="53"/>
  <c r="N8" i="127"/>
  <c r="P6" i="132"/>
  <c r="F6" i="127"/>
  <c r="N12" i="53"/>
  <c r="N17" i="127"/>
  <c r="P5" i="130"/>
  <c r="B4" i="130"/>
  <c r="K7" i="53"/>
  <c r="I4" i="130"/>
  <c r="E11" i="7"/>
  <c r="E21" i="7"/>
  <c r="N18" i="131"/>
  <c r="P16" i="132"/>
  <c r="M7" i="53"/>
  <c r="N17" i="53"/>
  <c r="B20" i="7"/>
  <c r="B9" i="7"/>
  <c r="N9" i="7"/>
  <c r="F6" i="131"/>
  <c r="K20" i="7"/>
  <c r="K9" i="7"/>
  <c r="N9" i="53"/>
  <c r="N14" i="131"/>
  <c r="K4" i="132"/>
  <c r="P13" i="130"/>
  <c r="P5" i="132"/>
  <c r="B4" i="132"/>
  <c r="P7" i="132"/>
  <c r="N11" i="131"/>
  <c r="N19" i="131"/>
  <c r="G6" i="131"/>
  <c r="L6" i="127"/>
  <c r="N11" i="127"/>
  <c r="N21" i="128"/>
  <c r="N17" i="128"/>
  <c r="D6" i="147"/>
  <c r="N15" i="128"/>
  <c r="N10" i="128"/>
  <c r="H7" i="128"/>
  <c r="B6" i="147"/>
  <c r="P20" i="132"/>
  <c r="P11" i="132"/>
  <c r="K4" i="130"/>
  <c r="P8" i="132"/>
  <c r="H9" i="7"/>
  <c r="H20" i="7"/>
  <c r="J6" i="127"/>
  <c r="P11" i="130"/>
  <c r="G4" i="130"/>
  <c r="L7" i="53"/>
  <c r="N9" i="127"/>
  <c r="G6" i="127"/>
  <c r="P10" i="130"/>
  <c r="G4" i="132"/>
  <c r="P12" i="132"/>
  <c r="P10" i="132"/>
  <c r="M4" i="132"/>
  <c r="J6" i="131"/>
  <c r="E4" i="130"/>
  <c r="L4" i="132"/>
  <c r="J4" i="132"/>
  <c r="N20" i="127"/>
  <c r="H4" i="130"/>
  <c r="F4" i="130"/>
  <c r="N16" i="53"/>
  <c r="K7" i="7"/>
  <c r="K19" i="7"/>
  <c r="D4" i="130"/>
  <c r="L6" i="131"/>
  <c r="E6" i="131"/>
  <c r="N16" i="131"/>
  <c r="N20" i="131"/>
  <c r="N8" i="131"/>
  <c r="N13" i="131"/>
  <c r="N17" i="131"/>
  <c r="C6" i="131"/>
  <c r="F4" i="132"/>
  <c r="G9" i="166"/>
  <c r="L22" i="7"/>
  <c r="I22" i="7"/>
  <c r="M22" i="7"/>
  <c r="M18" i="7"/>
  <c r="I18" i="7"/>
  <c r="J18" i="7"/>
  <c r="L18" i="7"/>
  <c r="F9" i="166"/>
  <c r="J22" i="7"/>
  <c r="J37" i="163" l="1"/>
  <c r="C34" i="181" s="1"/>
  <c r="J25" i="163"/>
  <c r="J28" i="163"/>
  <c r="A21" i="181"/>
  <c r="A4" i="181"/>
  <c r="F10" i="166"/>
  <c r="C5" i="181" s="1"/>
  <c r="F11" i="166"/>
  <c r="D5" i="181" s="1"/>
  <c r="F29" i="166"/>
  <c r="G22" i="7"/>
  <c r="G17" i="166"/>
  <c r="A22" i="181"/>
  <c r="A5" i="181"/>
  <c r="B5" i="181" s="1"/>
  <c r="G11" i="166"/>
  <c r="D6" i="181" s="1"/>
  <c r="G10" i="166"/>
  <c r="C6" i="181" s="1"/>
  <c r="G29" i="166"/>
  <c r="F22" i="7"/>
  <c r="F17" i="166"/>
  <c r="A23" i="181"/>
  <c r="A6" i="181"/>
  <c r="B6" i="181" s="1"/>
  <c r="D5" i="163"/>
  <c r="C9" i="181" s="1"/>
  <c r="F18" i="7"/>
  <c r="G18" i="7"/>
  <c r="J19" i="163"/>
  <c r="E34" i="163"/>
  <c r="J20" i="163"/>
  <c r="C29" i="181" s="1"/>
  <c r="J16" i="163"/>
  <c r="D10" i="163"/>
  <c r="B5" i="127"/>
  <c r="B20" i="147"/>
  <c r="E28" i="147" s="1"/>
  <c r="E19" i="163"/>
  <c r="D16" i="163"/>
  <c r="K10" i="163"/>
  <c r="J17" i="163"/>
  <c r="H6" i="128"/>
  <c r="H24" i="163"/>
  <c r="K24" i="163" s="1"/>
  <c r="B4" i="163"/>
  <c r="D4" i="163" s="1"/>
  <c r="K29" i="163"/>
  <c r="J29" i="163"/>
  <c r="K38" i="163"/>
  <c r="J38" i="163"/>
  <c r="J6" i="163"/>
  <c r="K6" i="163"/>
  <c r="J7" i="163"/>
  <c r="C27" i="181" s="1"/>
  <c r="K7" i="163"/>
  <c r="D27" i="181" s="1"/>
  <c r="E37" i="163"/>
  <c r="D17" i="181" s="1"/>
  <c r="D37" i="163"/>
  <c r="C17" i="181" s="1"/>
  <c r="J13" i="163"/>
  <c r="K35" i="163"/>
  <c r="J35" i="163"/>
  <c r="D7" i="163"/>
  <c r="C10" i="181" s="1"/>
  <c r="E7" i="163"/>
  <c r="D10" i="181" s="1"/>
  <c r="J12" i="163"/>
  <c r="K12" i="163"/>
  <c r="D29" i="163"/>
  <c r="E29" i="163"/>
  <c r="K34" i="163"/>
  <c r="J34" i="163"/>
  <c r="E31" i="163"/>
  <c r="D31" i="163"/>
  <c r="D20" i="163"/>
  <c r="C12" i="181" s="1"/>
  <c r="E20" i="163"/>
  <c r="D12" i="181" s="1"/>
  <c r="D33" i="163"/>
  <c r="E33" i="163"/>
  <c r="E38" i="163"/>
  <c r="D38" i="163"/>
  <c r="E14" i="163"/>
  <c r="D14" i="163"/>
  <c r="K31" i="163"/>
  <c r="J31" i="163"/>
  <c r="K33" i="163"/>
  <c r="J33" i="163"/>
  <c r="E8" i="163"/>
  <c r="D8" i="163"/>
  <c r="E28" i="163"/>
  <c r="D28" i="163"/>
  <c r="K27" i="163"/>
  <c r="J27" i="163"/>
  <c r="E12" i="163"/>
  <c r="D12" i="163"/>
  <c r="E32" i="163"/>
  <c r="D15" i="181" s="1"/>
  <c r="D32" i="163"/>
  <c r="C15" i="181" s="1"/>
  <c r="D35" i="163"/>
  <c r="E35" i="163"/>
  <c r="J11" i="163"/>
  <c r="C28" i="181" s="1"/>
  <c r="K11" i="163"/>
  <c r="D28" i="181" s="1"/>
  <c r="K30" i="163"/>
  <c r="J30" i="163"/>
  <c r="J15" i="163"/>
  <c r="K15" i="163"/>
  <c r="D36" i="163"/>
  <c r="C16" i="181" s="1"/>
  <c r="E36" i="163"/>
  <c r="D16" i="181" s="1"/>
  <c r="K26" i="163"/>
  <c r="J26" i="163"/>
  <c r="K5" i="163"/>
  <c r="D26" i="181" s="1"/>
  <c r="J5" i="163"/>
  <c r="C26" i="181" s="1"/>
  <c r="H4" i="163"/>
  <c r="D11" i="163"/>
  <c r="C11" i="181" s="1"/>
  <c r="E11" i="163"/>
  <c r="D11" i="181" s="1"/>
  <c r="E25" i="163"/>
  <c r="D25" i="163"/>
  <c r="B24" i="163"/>
  <c r="D30" i="163"/>
  <c r="E30" i="163"/>
  <c r="J8" i="163"/>
  <c r="K8" i="163"/>
  <c r="K9" i="163"/>
  <c r="J9" i="163"/>
  <c r="E17" i="163"/>
  <c r="D17" i="163"/>
  <c r="D27" i="163"/>
  <c r="E27" i="163"/>
  <c r="E15" i="163"/>
  <c r="D15" i="163"/>
  <c r="C22" i="7"/>
  <c r="C17" i="166"/>
  <c r="C36" i="166" s="1"/>
  <c r="C18" i="7"/>
  <c r="C9" i="166"/>
  <c r="C29" i="166" s="1"/>
  <c r="D22" i="7"/>
  <c r="D17" i="166"/>
  <c r="D36" i="166" s="1"/>
  <c r="D18" i="7"/>
  <c r="D9" i="166"/>
  <c r="D29" i="166" s="1"/>
  <c r="B34" i="147"/>
  <c r="E36" i="147" s="1"/>
  <c r="E5" i="131"/>
  <c r="J4" i="57"/>
  <c r="K6" i="53"/>
  <c r="B6" i="128"/>
  <c r="N5" i="127"/>
  <c r="B5" i="131"/>
  <c r="E6" i="128"/>
  <c r="K5" i="127"/>
  <c r="H5" i="127"/>
  <c r="K5" i="131"/>
  <c r="E5" i="127"/>
  <c r="B6" i="53"/>
  <c r="N6" i="53"/>
  <c r="B5" i="147"/>
  <c r="H5" i="131"/>
  <c r="H6" i="53"/>
  <c r="E6" i="53"/>
  <c r="N6" i="128"/>
  <c r="N5" i="131"/>
  <c r="P4" i="132"/>
  <c r="P4" i="130"/>
  <c r="K6" i="128"/>
  <c r="D23" i="7"/>
  <c r="F23" i="7"/>
  <c r="M23" i="7"/>
  <c r="L23" i="7"/>
  <c r="I23" i="7"/>
  <c r="C23" i="7"/>
  <c r="G23" i="7"/>
  <c r="B9" i="166"/>
  <c r="B29" i="166" s="1"/>
  <c r="J23" i="7"/>
  <c r="E17" i="166"/>
  <c r="B17" i="166"/>
  <c r="B36" i="166" s="1"/>
  <c r="E25" i="147" l="1"/>
  <c r="B21" i="181"/>
  <c r="E19" i="166"/>
  <c r="D21" i="181" s="1"/>
  <c r="E36" i="166"/>
  <c r="E18" i="166"/>
  <c r="C21" i="181" s="1"/>
  <c r="E26" i="147"/>
  <c r="G18" i="166"/>
  <c r="C23" i="181" s="1"/>
  <c r="B23" i="181"/>
  <c r="G36" i="166"/>
  <c r="G19" i="166"/>
  <c r="D23" i="181" s="1"/>
  <c r="B4" i="181"/>
  <c r="E9" i="166"/>
  <c r="E23" i="147"/>
  <c r="E24" i="147"/>
  <c r="B22" i="181"/>
  <c r="F18" i="166"/>
  <c r="C22" i="181" s="1"/>
  <c r="F19" i="166"/>
  <c r="D22" i="181" s="1"/>
  <c r="F36" i="166"/>
  <c r="E22" i="147"/>
  <c r="E27" i="147"/>
  <c r="E38" i="147"/>
  <c r="E4" i="163"/>
  <c r="J24" i="163"/>
  <c r="D24" i="163"/>
  <c r="E24" i="163"/>
  <c r="J4" i="163"/>
  <c r="K4" i="163"/>
  <c r="D18" i="166"/>
  <c r="D19" i="166"/>
  <c r="C11" i="166"/>
  <c r="C10" i="166"/>
  <c r="B19" i="166"/>
  <c r="B18" i="166"/>
  <c r="E37" i="147"/>
  <c r="D11" i="166"/>
  <c r="D10" i="166"/>
  <c r="C18" i="166"/>
  <c r="C19" i="166"/>
  <c r="B10" i="166"/>
  <c r="B11" i="166"/>
  <c r="E13" i="7"/>
  <c r="C18" i="162" s="1"/>
  <c r="E22" i="7"/>
  <c r="E5" i="7"/>
  <c r="C10" i="162" s="1"/>
  <c r="E18" i="7"/>
  <c r="N13" i="7"/>
  <c r="B13" i="7"/>
  <c r="B18" i="162" s="1"/>
  <c r="B22" i="7"/>
  <c r="K5" i="7"/>
  <c r="K18" i="7"/>
  <c r="H5" i="7"/>
  <c r="H18" i="7"/>
  <c r="N5" i="7"/>
  <c r="B18" i="7"/>
  <c r="B5" i="7"/>
  <c r="B10" i="162" s="1"/>
  <c r="K13" i="7"/>
  <c r="K22" i="7"/>
  <c r="H13" i="7"/>
  <c r="H22" i="7"/>
  <c r="E8" i="147"/>
  <c r="E11" i="147"/>
  <c r="E10" i="147"/>
  <c r="E9" i="147"/>
  <c r="E12" i="147"/>
  <c r="E7" i="147"/>
  <c r="E13" i="147"/>
  <c r="E14" i="147"/>
  <c r="B39" i="151"/>
  <c r="B40" i="151"/>
  <c r="B38" i="157"/>
  <c r="B38" i="159"/>
  <c r="B40" i="156"/>
  <c r="B39" i="159"/>
  <c r="B40" i="155"/>
  <c r="B39" i="148"/>
  <c r="B39" i="150"/>
  <c r="B39" i="152"/>
  <c r="B39" i="154"/>
  <c r="B38" i="152"/>
  <c r="B40" i="148"/>
  <c r="B40" i="154"/>
  <c r="B39" i="156"/>
  <c r="B40" i="157"/>
  <c r="B40" i="150"/>
  <c r="B40" i="152"/>
  <c r="B39" i="155"/>
  <c r="B39" i="157"/>
  <c r="B40" i="159"/>
  <c r="B38" i="151"/>
  <c r="B38" i="156"/>
  <c r="B38" i="150"/>
  <c r="B38" i="155"/>
  <c r="B38" i="154"/>
  <c r="B38" i="148"/>
  <c r="B20" i="181" l="1"/>
  <c r="C20" i="162"/>
  <c r="D20" i="181" s="1"/>
  <c r="C19" i="162"/>
  <c r="C20" i="181" s="1"/>
  <c r="E29" i="166"/>
  <c r="E10" i="166"/>
  <c r="C4" i="181" s="1"/>
  <c r="E11" i="166"/>
  <c r="D4" i="181" s="1"/>
  <c r="B3" i="181"/>
  <c r="C11" i="162"/>
  <c r="C3" i="181" s="1"/>
  <c r="C12" i="162"/>
  <c r="D3" i="181" s="1"/>
  <c r="B12" i="162"/>
  <c r="B11" i="162"/>
  <c r="B20" i="162"/>
  <c r="B19" i="162"/>
  <c r="D38" i="160"/>
  <c r="D38" i="159"/>
  <c r="D38" i="158"/>
  <c r="D38" i="157"/>
  <c r="D38" i="155"/>
  <c r="D38" i="154"/>
  <c r="D38" i="156"/>
  <c r="D38" i="153"/>
  <c r="D38" i="152"/>
  <c r="D38" i="151"/>
  <c r="D38" i="146"/>
  <c r="D38" i="148"/>
  <c r="D38" i="150"/>
  <c r="D38" i="149"/>
  <c r="B39" i="146"/>
  <c r="H41" i="146"/>
  <c r="B40" i="149"/>
  <c r="H41" i="149"/>
  <c r="B39" i="160"/>
  <c r="H40" i="160"/>
  <c r="B40" i="146"/>
  <c r="H42" i="146"/>
  <c r="B40" i="160"/>
  <c r="H41" i="160"/>
  <c r="B40" i="153"/>
  <c r="H41" i="153"/>
  <c r="B38" i="158"/>
  <c r="H40" i="158"/>
  <c r="E38" i="160"/>
  <c r="E38" i="158"/>
  <c r="E38" i="156"/>
  <c r="E38" i="159"/>
  <c r="E38" i="157"/>
  <c r="E38" i="154"/>
  <c r="E38" i="155"/>
  <c r="E38" i="146"/>
  <c r="E38" i="153"/>
  <c r="E38" i="152"/>
  <c r="E38" i="151"/>
  <c r="E38" i="150"/>
  <c r="E38" i="149"/>
  <c r="E38" i="148"/>
  <c r="B39" i="158"/>
  <c r="H41" i="158"/>
  <c r="B39" i="149"/>
  <c r="H40" i="149"/>
  <c r="C38" i="159"/>
  <c r="C38" i="158"/>
  <c r="C38" i="160"/>
  <c r="C38" i="157"/>
  <c r="C38" i="155"/>
  <c r="C38" i="154"/>
  <c r="C38" i="156"/>
  <c r="C38" i="150"/>
  <c r="C38" i="149"/>
  <c r="C38" i="148"/>
  <c r="C38" i="152"/>
  <c r="C38" i="146"/>
  <c r="C38" i="153"/>
  <c r="C38" i="151"/>
  <c r="B38" i="160"/>
  <c r="H39" i="160"/>
  <c r="B39" i="153"/>
  <c r="H40" i="153"/>
  <c r="B40" i="158"/>
  <c r="H42" i="158"/>
  <c r="B38" i="153"/>
  <c r="H39" i="153"/>
  <c r="B38" i="149"/>
  <c r="H39" i="149"/>
  <c r="B38" i="146"/>
  <c r="H40" i="146"/>
  <c r="K23" i="7"/>
  <c r="K15" i="7"/>
  <c r="H15" i="7"/>
  <c r="H23" i="7"/>
  <c r="N15" i="7"/>
  <c r="B23" i="7"/>
  <c r="B15" i="7"/>
  <c r="E15" i="7"/>
  <c r="E23" i="7"/>
  <c r="D25" i="161"/>
  <c r="F25" i="161"/>
  <c r="B25" i="161"/>
</calcChain>
</file>

<file path=xl/sharedStrings.xml><?xml version="1.0" encoding="utf-8"?>
<sst xmlns="http://schemas.openxmlformats.org/spreadsheetml/2006/main" count="1494" uniqueCount="335">
  <si>
    <t>Energetika</t>
  </si>
  <si>
    <t>Doprava</t>
  </si>
  <si>
    <t>Stavebnictví</t>
  </si>
  <si>
    <t>Ostatní</t>
  </si>
  <si>
    <t>Celkem kraj</t>
  </si>
  <si>
    <t>Obchod, služby, školství, zdravotnictví</t>
  </si>
  <si>
    <t>Zemědělství a lesnictví</t>
  </si>
  <si>
    <t>Celkem</t>
  </si>
  <si>
    <t>Leden</t>
  </si>
  <si>
    <t>Únor</t>
  </si>
  <si>
    <t>Březen</t>
  </si>
  <si>
    <t>Duben</t>
  </si>
  <si>
    <t>Květen</t>
  </si>
  <si>
    <t>Červen</t>
  </si>
  <si>
    <t>Červenec</t>
  </si>
  <si>
    <t>Srpen</t>
  </si>
  <si>
    <t>Září</t>
  </si>
  <si>
    <t>Říjen</t>
  </si>
  <si>
    <t>Listopad</t>
  </si>
  <si>
    <t>Prosinec</t>
  </si>
  <si>
    <t>Brikety a pelety</t>
  </si>
  <si>
    <t>Kapalná biopaliva</t>
  </si>
  <si>
    <t>Ostatní biomasa</t>
  </si>
  <si>
    <t>Palivové dříví</t>
  </si>
  <si>
    <t>Piliny, kůra, štěpky, dřevní odpad</t>
  </si>
  <si>
    <t>Domácnosti</t>
  </si>
  <si>
    <t>Průmysl</t>
  </si>
  <si>
    <t>Skládkový plyn</t>
  </si>
  <si>
    <t>Kalový plyn (ČOV)</t>
  </si>
  <si>
    <t>Ostatní bioplyn</t>
  </si>
  <si>
    <t>Zemní plyn</t>
  </si>
  <si>
    <t>Topné oleje</t>
  </si>
  <si>
    <t>Ostatní plyny</t>
  </si>
  <si>
    <t>Ostatní pevná paliva</t>
  </si>
  <si>
    <t>Ostatní kapalná paliva</t>
  </si>
  <si>
    <t>Odpadní teplo</t>
  </si>
  <si>
    <t>Koks</t>
  </si>
  <si>
    <t>Hnědé uhlí</t>
  </si>
  <si>
    <t>Černé uhlí</t>
  </si>
  <si>
    <t>Bioplyn</t>
  </si>
  <si>
    <t>Biomasa</t>
  </si>
  <si>
    <t>Celulózové výluhy</t>
  </si>
  <si>
    <t>I. čtvrtletí</t>
  </si>
  <si>
    <t>II. čtvrtletí</t>
  </si>
  <si>
    <t>III. čtvrtletí</t>
  </si>
  <si>
    <t>IV. čtvrtletí</t>
  </si>
  <si>
    <t>14.2 Výroba a spotřeba: Jihomoravský kraj</t>
  </si>
  <si>
    <t>14.3 Výroba a spotřeba: Karlovarský kraj</t>
  </si>
  <si>
    <t>14.4 Výroba a spotřeba: Královéhradecký kraj</t>
  </si>
  <si>
    <t>14.5 Výroba a spotřeba: Liberecký kraj</t>
  </si>
  <si>
    <t>14.6 Výroba a spotřeba: Moravskoslezský kraj</t>
  </si>
  <si>
    <t>14.7 Výroba a spotřeba: Olomoucký kraj</t>
  </si>
  <si>
    <t>14.8 Výroba a spotřeba: Pardubický kraj</t>
  </si>
  <si>
    <t>14.9 Výroba a spotřeba: Plzeňský kraj</t>
  </si>
  <si>
    <t>14.10 Výroba a spotřeba: Praha</t>
  </si>
  <si>
    <t>14.11 Výroba a spotřeba: Středočeský kraj</t>
  </si>
  <si>
    <t>14.12 Výroba a spotřeba: Ústecký kraj</t>
  </si>
  <si>
    <t>14.13 Výroba a spotřeba: Vysočina</t>
  </si>
  <si>
    <t>14.14 Výroba a spotřeba: Zlínský kraj</t>
  </si>
  <si>
    <t>Výroba tepla brutto</t>
  </si>
  <si>
    <t>Elektrická energie</t>
  </si>
  <si>
    <t>Energie prostředí (tepelné čerpadlo)</t>
  </si>
  <si>
    <t>Energie Slunce (solární kolektor)</t>
  </si>
  <si>
    <t>Černé uhlí tříděné</t>
  </si>
  <si>
    <t>Černé uhlí průmyslové</t>
  </si>
  <si>
    <t>Černouhelné kaly a granulát</t>
  </si>
  <si>
    <t>Hnědé uhlí tříděné</t>
  </si>
  <si>
    <t>Hnědé uhlí průmyslové</t>
  </si>
  <si>
    <t>Hnědé uhlí - Brikety</t>
  </si>
  <si>
    <t>Hnědé uhlí - Lignit</t>
  </si>
  <si>
    <t>Hnědé uhlí - Mourové kaly</t>
  </si>
  <si>
    <t xml:space="preserve">Technologická vlastní spotřeba tepla </t>
  </si>
  <si>
    <t>Jaderné palivo</t>
  </si>
  <si>
    <t>Dodávky tepla z uhlí</t>
  </si>
  <si>
    <t>Dodávky tepla z bioplynu</t>
  </si>
  <si>
    <t>Dodávky tepla z biomasy</t>
  </si>
  <si>
    <t>JHČ</t>
  </si>
  <si>
    <t>JHM</t>
  </si>
  <si>
    <t>KVK</t>
  </si>
  <si>
    <t>HKK</t>
  </si>
  <si>
    <t>LBK</t>
  </si>
  <si>
    <t>MSK</t>
  </si>
  <si>
    <t>OLK</t>
  </si>
  <si>
    <t>PAK</t>
  </si>
  <si>
    <t>PLK</t>
  </si>
  <si>
    <t>PHA</t>
  </si>
  <si>
    <t>STČ</t>
  </si>
  <si>
    <t>ULK</t>
  </si>
  <si>
    <t>VYS</t>
  </si>
  <si>
    <t>ZLK</t>
  </si>
  <si>
    <t>Bilanční rozdíl</t>
  </si>
  <si>
    <t>Ztráty</t>
  </si>
  <si>
    <t>SZT</t>
  </si>
  <si>
    <t>Soustava zásobování teplem</t>
  </si>
  <si>
    <t>Výroba tepla brutto =</t>
  </si>
  <si>
    <t>Ztráty =</t>
  </si>
  <si>
    <t>Bilanční rozdíl =</t>
  </si>
  <si>
    <t>Technologická vlastní spotřeba tepla =</t>
  </si>
  <si>
    <t>Ztráty při výrobě tepla a distribuční ztráty (v rozvodech).</t>
  </si>
  <si>
    <t>Jihočeský kraj</t>
  </si>
  <si>
    <t>Jihomoravský kraj</t>
  </si>
  <si>
    <t>Karlovarský kraj</t>
  </si>
  <si>
    <t>Královéhradecký kraj</t>
  </si>
  <si>
    <t>Liberecký kraj</t>
  </si>
  <si>
    <t>Moravskoslezský kraj</t>
  </si>
  <si>
    <t>Olomoucký kraj</t>
  </si>
  <si>
    <t>Pardubický kraj</t>
  </si>
  <si>
    <t>Plzeňský kraj</t>
  </si>
  <si>
    <t>Středočeský kraj</t>
  </si>
  <si>
    <t>Ústecký kraj</t>
  </si>
  <si>
    <t>Zlínský kraj</t>
  </si>
  <si>
    <t>Výroba tepla brutto v krajích ČR</t>
  </si>
  <si>
    <t>Výroba tepla brutto podle paliv</t>
  </si>
  <si>
    <t>CZ-NACE</t>
  </si>
  <si>
    <t>Klasifikace ekonomických činností CZ-NACE dle Českého statistického úřadu</t>
  </si>
  <si>
    <t>Rostlinné materiály neaglomerované</t>
  </si>
  <si>
    <t>Dodávky tepla</t>
  </si>
  <si>
    <t>Spotřeba tepla podle sektorů národního hospodářství</t>
  </si>
  <si>
    <t>Spotřeba tepla podle sektorů národního hospodářství v krajích ČR</t>
  </si>
  <si>
    <t>Dodávky tepla podle paliv</t>
  </si>
  <si>
    <t>Dodávky tepla v krajích ČR</t>
  </si>
  <si>
    <t>Spotřeba tepla =</t>
  </si>
  <si>
    <t>Konečná spotřeba tepla v jednotlivých sektorech národního hospodářství.</t>
  </si>
  <si>
    <t>Dodávky tepla z uhlí, biomasy a bioplynu</t>
  </si>
  <si>
    <t>KVET</t>
  </si>
  <si>
    <t>Kombinovaná výroba elektřiny a tepla</t>
  </si>
  <si>
    <t>Hlavní město Praha (PHA)</t>
  </si>
  <si>
    <t>Kraj Vysočina (VYS)</t>
  </si>
  <si>
    <t>Kraj Vysočina</t>
  </si>
  <si>
    <t>Hlavní město Praha</t>
  </si>
  <si>
    <t>Výroba, dodávky a spotřeba tepla: Jihomoravský kraj</t>
  </si>
  <si>
    <t>Výroba, dodávky a spotřeba tepla: Karlovarský kraj</t>
  </si>
  <si>
    <t>Výroba, dodávky a spotřeba tepla: Královéhradecký kraj</t>
  </si>
  <si>
    <t>Výroba, dodávky a spotřeba tepla: Liberecký kraj</t>
  </si>
  <si>
    <t>Výroba, dodávky a spotřeba tepla: Moravskoslezský kraj</t>
  </si>
  <si>
    <t>Výroba, dodávky a spotřeba tepla: Olomoucký kraj</t>
  </si>
  <si>
    <t>Výroba, dodávky a spotřeba tepla: Pardubický kraj</t>
  </si>
  <si>
    <t>Výroba, dodávky a spotřeba tepla: Plzeňský kraj</t>
  </si>
  <si>
    <t>Výroba, dodávky a spotřeba tepla: Středočeský kraj</t>
  </si>
  <si>
    <t>Výroba, dodávky a spotřeba tepla: Ústecký kraj</t>
  </si>
  <si>
    <t>Výroba, dodávky a spotřeba tepla: Kraj Vysočina</t>
  </si>
  <si>
    <t>Výroba, dodávky a spotřeba tepla: Zlínský kraj</t>
  </si>
  <si>
    <t>Výroba, dodávky a spotřeba tepla: Hlavní město Praha</t>
  </si>
  <si>
    <t>Výroba, dodávky a spotřeba tepla: Jihočeský kraj</t>
  </si>
  <si>
    <t>Královéhradecký kraj (HKK)</t>
  </si>
  <si>
    <t>Liberecký kraj (LBK)</t>
  </si>
  <si>
    <t>Moravskoslezský kraj (MSK)</t>
  </si>
  <si>
    <t>Olomoucký kraj (OLK)</t>
  </si>
  <si>
    <t>Pardubický kraj (PAK)</t>
  </si>
  <si>
    <t>Plzeňský kraj (PLK)</t>
  </si>
  <si>
    <t>Středočeský kraj (STČ)</t>
  </si>
  <si>
    <t>Ústecký kraj (ULK)</t>
  </si>
  <si>
    <t>Zlínský kraj (ZLK)</t>
  </si>
  <si>
    <t>Jihočeský kraj (JHČ)</t>
  </si>
  <si>
    <t>Jihomoravský kraj (JHM)</t>
  </si>
  <si>
    <t>Karlovarský kraj (KVK)</t>
  </si>
  <si>
    <t>Spotřeba tepla podle sektorů národního hospodářství *</t>
  </si>
  <si>
    <t>Instalovaný výkon v ČR</t>
  </si>
  <si>
    <t>Celkem ČR *</t>
  </si>
  <si>
    <t>Brutto výroba tepla na zdrojích bez tepla použitého na výrobu elektřiny.</t>
  </si>
  <si>
    <t>Spotřeba tepla pro vlastní potřebu výrobce (bez technologické vlastní spotřeby tepla).</t>
  </si>
  <si>
    <t>Výroba tepla brutto [TJ]</t>
  </si>
  <si>
    <t>Dodávky tepla podle paliv [TJ]</t>
  </si>
  <si>
    <t>Výroba tepla netto</t>
  </si>
  <si>
    <r>
      <t>Q</t>
    </r>
    <r>
      <rPr>
        <b/>
        <vertAlign val="subscript"/>
        <sz val="9"/>
        <rFont val="Arial"/>
        <family val="2"/>
        <charset val="238"/>
        <scheme val="minor"/>
      </rPr>
      <t>netto</t>
    </r>
  </si>
  <si>
    <t>Dodávka užitečného tepla z KVET</t>
  </si>
  <si>
    <t>Instalovaný výkon</t>
  </si>
  <si>
    <r>
      <t>Q</t>
    </r>
    <r>
      <rPr>
        <b/>
        <vertAlign val="subscript"/>
        <sz val="9"/>
        <rFont val="Arial"/>
        <family val="2"/>
        <charset val="238"/>
        <scheme val="minor"/>
      </rPr>
      <t>KVET</t>
    </r>
  </si>
  <si>
    <t>Výroba tepla brutto bez technologické vlastní spotřeby tepla.</t>
  </si>
  <si>
    <t>* Nezahrnuje část nezjištěného rozvodu tepla</t>
  </si>
  <si>
    <t>* Rozdíl mezi dodávkou a spotřebou jsou ztráty z nakoupeného tepla a část nezjištěného rozvodu tepla.</t>
  </si>
  <si>
    <t>* Rozdíl mezi dodávkou a spotřebou jsou ztráty z nakoupeného tepla, část nezjištěného rozvodu tepla a část tepla dodaná do SZT Hradec Králové.</t>
  </si>
  <si>
    <r>
      <t>Q</t>
    </r>
    <r>
      <rPr>
        <b/>
        <vertAlign val="subscript"/>
        <sz val="9"/>
        <rFont val="Arial"/>
        <family val="2"/>
        <charset val="238"/>
        <scheme val="minor"/>
      </rPr>
      <t xml:space="preserve">KVET/ </t>
    </r>
    <r>
      <rPr>
        <b/>
        <sz val="9"/>
        <rFont val="Arial"/>
        <family val="2"/>
        <charset val="238"/>
        <scheme val="minor"/>
      </rPr>
      <t>Q</t>
    </r>
    <r>
      <rPr>
        <b/>
        <vertAlign val="subscript"/>
        <sz val="9"/>
        <rFont val="Arial"/>
        <family val="2"/>
        <charset val="238"/>
        <scheme val="minor"/>
      </rPr>
      <t>netto</t>
    </r>
  </si>
  <si>
    <t>Výroba tepla netto =</t>
  </si>
  <si>
    <t>Meziroční změna</t>
  </si>
  <si>
    <t>Meziroční změna-výroba tepla brutto</t>
  </si>
  <si>
    <t>Výroba tepla brutto 2017</t>
  </si>
  <si>
    <t>Výroba tepla brutto 2018</t>
  </si>
  <si>
    <t>Meziroční změna-dodávky tepla</t>
  </si>
  <si>
    <t>Dodávky tepla 2017</t>
  </si>
  <si>
    <t>Dodávky tepla 2018</t>
  </si>
  <si>
    <t xml:space="preserve">Vývoj výroby tepla z KVET </t>
  </si>
  <si>
    <t>Množství tepelné energie dodané do soustav zásobování teplem.</t>
  </si>
  <si>
    <t>Dodávky tepla =</t>
  </si>
  <si>
    <t>Vlastní spotřeba tepla =</t>
  </si>
  <si>
    <t>Vlastní spotřeba tepla</t>
  </si>
  <si>
    <t>* Rozdíl mezi dodávkou a spotřebou jsou ztráty z nakoupeného tepla a část nezjištěného rozvodu tepla</t>
  </si>
  <si>
    <t>Dodávka tepla ze Středočeského kraje [TJ]</t>
  </si>
  <si>
    <t>Dodávka tepla z Pardubického kraje [TJ]</t>
  </si>
  <si>
    <t>* Rozdíl mezi dodávkou a spotřebou jsou ztráty z nakoupeného tepla, část nezjištěného rozvodu tepla.</t>
  </si>
  <si>
    <t>Výroba tepla brutto 2019</t>
  </si>
  <si>
    <t>Dodávky tepla 2019</t>
  </si>
  <si>
    <t>Výroba tepla</t>
  </si>
  <si>
    <r>
      <t>Q</t>
    </r>
    <r>
      <rPr>
        <b/>
        <vertAlign val="subscript"/>
        <sz val="11"/>
        <rFont val="Arial"/>
        <family val="2"/>
        <charset val="238"/>
        <scheme val="minor"/>
      </rPr>
      <t>netto</t>
    </r>
  </si>
  <si>
    <r>
      <t>Q</t>
    </r>
    <r>
      <rPr>
        <b/>
        <vertAlign val="subscript"/>
        <sz val="11"/>
        <rFont val="Arial"/>
        <family val="2"/>
        <charset val="238"/>
        <scheme val="minor"/>
      </rPr>
      <t>KVET</t>
    </r>
  </si>
  <si>
    <t>Výroba tepla brutto 2020</t>
  </si>
  <si>
    <t>Dodávky tepla 2020</t>
  </si>
  <si>
    <t>Energie prostředí (TČ)</t>
  </si>
  <si>
    <t>Energie Slunce (SK)</t>
  </si>
  <si>
    <t>Vývoj spotřeby tepla</t>
  </si>
  <si>
    <r>
      <t>Celkový instalovaný výkon [MW</t>
    </r>
    <r>
      <rPr>
        <b/>
        <vertAlign val="subscript"/>
        <sz val="9"/>
        <rFont val="Arial"/>
        <family val="2"/>
        <charset val="238"/>
        <scheme val="minor"/>
      </rPr>
      <t>t</t>
    </r>
    <r>
      <rPr>
        <b/>
        <sz val="9"/>
        <rFont val="Arial"/>
        <family val="2"/>
        <charset val="238"/>
        <scheme val="minor"/>
      </rPr>
      <t>]</t>
    </r>
  </si>
  <si>
    <t>Vývoj bilance tepla: čtvrtletní porovnání</t>
  </si>
  <si>
    <t>Vývoj bilance tepla: měsíční porovnání</t>
  </si>
  <si>
    <t>Výroba tepla z KVET</t>
  </si>
  <si>
    <t>Výroba tepla brutto 2021</t>
  </si>
  <si>
    <t>Dodávky tepla 2021</t>
  </si>
  <si>
    <t>OBSAH</t>
  </si>
  <si>
    <t>ÚVOD</t>
  </si>
  <si>
    <r>
      <t>Výroba tepla brutto</t>
    </r>
    <r>
      <rPr>
        <sz val="10"/>
        <rFont val="Arial"/>
        <family val="2"/>
        <charset val="238"/>
        <scheme val="minor"/>
      </rPr>
      <t xml:space="preserve"> - </t>
    </r>
    <r>
      <rPr>
        <sz val="11"/>
        <rFont val="Arial"/>
        <family val="2"/>
        <charset val="238"/>
        <scheme val="minor"/>
      </rPr>
      <t>technologická vlastní spotřeba tepla</t>
    </r>
    <r>
      <rPr>
        <sz val="10"/>
        <rFont val="Arial"/>
        <family val="2"/>
        <charset val="238"/>
        <scheme val="minor"/>
      </rPr>
      <t xml:space="preserve"> - </t>
    </r>
    <r>
      <rPr>
        <sz val="11"/>
        <rFont val="Arial"/>
        <family val="2"/>
        <charset val="238"/>
        <scheme val="minor"/>
      </rPr>
      <t>ztráty</t>
    </r>
    <r>
      <rPr>
        <sz val="10"/>
        <rFont val="Arial"/>
        <family val="2"/>
        <charset val="238"/>
        <scheme val="minor"/>
      </rPr>
      <t xml:space="preserve"> - </t>
    </r>
    <r>
      <rPr>
        <sz val="11"/>
        <rFont val="Arial"/>
        <family val="2"/>
        <charset val="238"/>
        <scheme val="minor"/>
      </rPr>
      <t>dodávky do vlastního podniku – dodávky tepla.</t>
    </r>
  </si>
  <si>
    <t>Spotřeba tepla na výrobu tepla a elektrické energie, která je nezbytná pro zajištění procesu výroby tepla a elektrické energie.</t>
  </si>
  <si>
    <t>Zemědělství a lesnictví</t>
  </si>
  <si>
    <t xml:space="preserve"> </t>
  </si>
  <si>
    <t>1</t>
  </si>
  <si>
    <t>2</t>
  </si>
  <si>
    <t>3</t>
  </si>
  <si>
    <t>4</t>
  </si>
  <si>
    <t>4.1</t>
  </si>
  <si>
    <t>4.2</t>
  </si>
  <si>
    <t>4.3</t>
  </si>
  <si>
    <t>5</t>
  </si>
  <si>
    <t>5.1</t>
  </si>
  <si>
    <t>5.2</t>
  </si>
  <si>
    <t>6</t>
  </si>
  <si>
    <t>7</t>
  </si>
  <si>
    <t>7.1</t>
  </si>
  <si>
    <t>7.2</t>
  </si>
  <si>
    <t>8</t>
  </si>
  <si>
    <t>8.1</t>
  </si>
  <si>
    <t>8.2</t>
  </si>
  <si>
    <t>8.3</t>
  </si>
  <si>
    <t>8.4</t>
  </si>
  <si>
    <t>8.5</t>
  </si>
  <si>
    <t>8.6</t>
  </si>
  <si>
    <t>8.7</t>
  </si>
  <si>
    <t>8.8</t>
  </si>
  <si>
    <t>8.9</t>
  </si>
  <si>
    <t>8.10</t>
  </si>
  <si>
    <t>8.11</t>
  </si>
  <si>
    <t>8.12</t>
  </si>
  <si>
    <t>8.13</t>
  </si>
  <si>
    <t>8.14</t>
  </si>
  <si>
    <t>9</t>
  </si>
  <si>
    <t>10</t>
  </si>
  <si>
    <t>10.1</t>
  </si>
  <si>
    <t>10.2</t>
  </si>
  <si>
    <t>10.3</t>
  </si>
  <si>
    <t>10.4</t>
  </si>
  <si>
    <t>10.5</t>
  </si>
  <si>
    <t>3 BILANCE TEPLA [TJ]</t>
  </si>
  <si>
    <t>4 VÝROBA TEPLA</t>
  </si>
  <si>
    <t>4.1 Výroba tepla brutto podle paliv [TJ]</t>
  </si>
  <si>
    <t>4.2 Výroba tepla brutto v krajích ČR [TJ]</t>
  </si>
  <si>
    <t>5 DODÁVKY TEPLA</t>
  </si>
  <si>
    <t>5.1 Dodávky tepla podle paliv [TJ]</t>
  </si>
  <si>
    <t>5.2 Dodávky tepla v krajích ČR [TJ]</t>
  </si>
  <si>
    <t>Oddělení statistiky a sledování kvality</t>
  </si>
  <si>
    <t>teplo.statistika@eru.cz</t>
  </si>
  <si>
    <t>ZKRATKY, POJMY A ZÁKLADNÍ VZTAHY</t>
  </si>
  <si>
    <t>BILANCE TEPLA</t>
  </si>
  <si>
    <t>VÝROBA TEPLA</t>
  </si>
  <si>
    <t>DODÁVKY TEPLA</t>
  </si>
  <si>
    <t>INSTALOVANÝ VÝKON VÝROBEN TEPLA V KRAJÍCH ČR</t>
  </si>
  <si>
    <t>SPOTŘEBA TEPLA</t>
  </si>
  <si>
    <t>VÝROBA, DODÁVKY A SPOTŘEBA TEPLA V JEDNOTLIVÝCH KRAJÍCH ČR</t>
  </si>
  <si>
    <t>VÝVOJ BILANCE TEPLA, DODÁVEK TEPLA, SPOTŘEBY TEPLA A KVET</t>
  </si>
  <si>
    <t>5.4 Dodávky tepla z uhlí, biomasy a bioplynu [TJ]</t>
  </si>
  <si>
    <r>
      <t>6 INSTALOVANÝ VÝKON VÝROBEN TEPLA V KRAJÍCH ČR [MW</t>
    </r>
    <r>
      <rPr>
        <b/>
        <vertAlign val="subscript"/>
        <sz val="16"/>
        <color theme="3"/>
        <rFont val="Arial"/>
        <family val="2"/>
        <charset val="238"/>
        <scheme val="minor"/>
      </rPr>
      <t>t</t>
    </r>
    <r>
      <rPr>
        <b/>
        <sz val="16"/>
        <color theme="3"/>
        <rFont val="Arial"/>
        <family val="2"/>
        <charset val="238"/>
        <scheme val="minor"/>
      </rPr>
      <t>]</t>
    </r>
  </si>
  <si>
    <t>7 SPOTŘEBA TEPLA</t>
  </si>
  <si>
    <t>7.1 Spotřeba tepla podle sektorů národního hospodářství [TJ]</t>
  </si>
  <si>
    <t>7.2 Spotřeba tepla podle sektorů národního hospodářství v krajích ČR [TJ]</t>
  </si>
  <si>
    <t>8 VÝROBA, DODÁVKY A SPOTŘEBA TEPLA V JEDNOTLIVÝCH KRAJÍCH ČR</t>
  </si>
  <si>
    <t>8.1 Výroba, dodávky a spotřeba tepla: Hlavní město Praha</t>
  </si>
  <si>
    <t>8.2 Výroba, dodávky a spotřeba tepla: Jihočeský kraj</t>
  </si>
  <si>
    <t>8.3 Výroba, dodávky a spotřeba tepla: Jihomoravský kraj</t>
  </si>
  <si>
    <t>8.4 Výroba, dodávky a spotřeba tepla: Karlovarský kraj</t>
  </si>
  <si>
    <t>8.5 Výroba, dodávky a spotřeba tepla: Kraj Vysočina</t>
  </si>
  <si>
    <t>8.6 Výroba, dodávky a spotřeba tepla: Královéhradecký kraj</t>
  </si>
  <si>
    <t>8.7 Výroba, dodávky a spotřeba tepla: Liberecký kraj</t>
  </si>
  <si>
    <t>8.8 Výroba, dodávky a spotřeba tepla: Moravskoslezský kraj</t>
  </si>
  <si>
    <t>8.9 Výroba, dodávky a spotřeba tepla: Olomoucký kraj</t>
  </si>
  <si>
    <t>8.10 Výroba, dodávky a spotřeba tepla: Pardubický kraj</t>
  </si>
  <si>
    <t>8.11 Výroba, dodávky a spotřeba tepla: Plzeňský kraj</t>
  </si>
  <si>
    <t>8.12 Výroba, dodávky a spotřeba tepla: Středočeský kraj</t>
  </si>
  <si>
    <t>8.13 Výroba, dodávky a spotřeba tepla: Ústecký kraj</t>
  </si>
  <si>
    <t>8.14 Výroba, dodávky a spotřeba tepla: Zlínský kraj</t>
  </si>
  <si>
    <t>9 VÝROBA TEPLA NETTO A VÝROBA TEPLA Z KVET [TJ]</t>
  </si>
  <si>
    <t>10 VÝVOJ BILANCE TEPLA, DODÁVEK TEPLA, SPOTŘEBY TEPLA A KVET</t>
  </si>
  <si>
    <t>10.1 Vývoj bilance tepla: čtvrtletní porovnání [TJ]</t>
  </si>
  <si>
    <t>10.2 Vývoj bilance tepla: měsíční porovnání [TJ]</t>
  </si>
  <si>
    <t>5.3</t>
  </si>
  <si>
    <t>5.4</t>
  </si>
  <si>
    <t>Spotřeba tepla podle sektorů [TJ]*</t>
  </si>
  <si>
    <t>Dodávka tepla do Královehrad. kr. [TJ]</t>
  </si>
  <si>
    <t>Dodávka tepla do Prahy [TJ]</t>
  </si>
  <si>
    <t>Vývoj výroby tepla brutto a dodávek tepla podle paliv a krajů ČR</t>
  </si>
  <si>
    <t>Kraj</t>
  </si>
  <si>
    <t>Podíl v ČR</t>
  </si>
  <si>
    <t>Výroba tepla brutto 2022</t>
  </si>
  <si>
    <t>Dodávky tepla 2022</t>
  </si>
  <si>
    <t>max</t>
  </si>
  <si>
    <t>min</t>
  </si>
  <si>
    <t>Rozsah 2017-2021</t>
  </si>
  <si>
    <t>Rozdíl
(2022-2021)</t>
  </si>
  <si>
    <t>10.3 Vývoj výroby tepla brutto a dodávek tepla podle paliv a krajů ČR [TJ]</t>
  </si>
  <si>
    <t>Spotřeba tepla 2019</t>
  </si>
  <si>
    <t>Spotřeba tepla 2020</t>
  </si>
  <si>
    <t>Spotřeba tepla 2021</t>
  </si>
  <si>
    <t>Spotřeba tepla 2022</t>
  </si>
  <si>
    <t>Meziroční změna-spotřeba tepla</t>
  </si>
  <si>
    <t>10.4 Vývoj spotřeby tepla [TJ]</t>
  </si>
  <si>
    <t>10.5 Vývoj výroby tepla z KVET [TJ]</t>
  </si>
  <si>
    <t>VÝROBA TEPLA NETTO A VÝROBA TEPLA Z KVET</t>
  </si>
  <si>
    <t>Výroba tepla brutto z vybraných paliv [TJ]</t>
  </si>
  <si>
    <t>Výroba tepla brutto ve vybraných krajích [TJ]</t>
  </si>
  <si>
    <t>Dodávky tepla z vybraných paliv [TJ]</t>
  </si>
  <si>
    <t>Dodávky tepla ve vybraných krajích [TJ]</t>
  </si>
  <si>
    <t>Výroby tepla KVET z vybraných paliv [TJ]</t>
  </si>
  <si>
    <t>1 ZKRATKY, POJMY A ZÁKLADNÍ VZTAHY</t>
  </si>
  <si>
    <r>
      <t xml:space="preserve">Výroba tepla brutto [TJ] </t>
    </r>
    <r>
      <rPr>
        <sz val="11"/>
        <color theme="1"/>
        <rFont val="Arial"/>
        <family val="2"/>
        <charset val="238"/>
      </rPr>
      <t>(kapitola 4)</t>
    </r>
  </si>
  <si>
    <r>
      <t xml:space="preserve">Dodávky tepla [TJ] </t>
    </r>
    <r>
      <rPr>
        <sz val="11"/>
        <color theme="1"/>
        <rFont val="Arial"/>
        <family val="2"/>
        <charset val="238"/>
      </rPr>
      <t>(kapitola 5)</t>
    </r>
  </si>
  <si>
    <r>
      <t>Instalovaný výkon [MW</t>
    </r>
    <r>
      <rPr>
        <b/>
        <vertAlign val="subscript"/>
        <sz val="11"/>
        <color theme="1"/>
        <rFont val="Arial"/>
        <family val="2"/>
        <charset val="238"/>
      </rPr>
      <t>t</t>
    </r>
    <r>
      <rPr>
        <b/>
        <sz val="11"/>
        <color theme="1"/>
        <rFont val="Arial"/>
        <family val="2"/>
        <charset val="238"/>
      </rPr>
      <t xml:space="preserve">] </t>
    </r>
    <r>
      <rPr>
        <sz val="11"/>
        <color theme="1"/>
        <rFont val="Arial"/>
        <family val="2"/>
        <charset val="238"/>
      </rPr>
      <t>(kapitola 6)</t>
    </r>
  </si>
  <si>
    <r>
      <t xml:space="preserve">Spotřeba tepla [TJ] </t>
    </r>
    <r>
      <rPr>
        <sz val="11"/>
        <color theme="1"/>
        <rFont val="Arial"/>
        <family val="2"/>
        <charset val="238"/>
      </rPr>
      <t>(kapitola 7)</t>
    </r>
  </si>
  <si>
    <r>
      <t xml:space="preserve">Výroby tepla z KVET [TJ] </t>
    </r>
    <r>
      <rPr>
        <sz val="11"/>
        <color theme="1"/>
        <rFont val="Arial"/>
        <family val="2"/>
        <charset val="238"/>
      </rPr>
      <t>(kapitola 9)</t>
    </r>
  </si>
  <si>
    <r>
      <rPr>
        <b/>
        <sz val="24"/>
        <color rgb="FF1A3366"/>
        <rFont val="Arial"/>
        <family val="2"/>
        <charset val="238"/>
      </rPr>
      <t xml:space="preserve">ČTVRTLETNÍ ZPRÁVA O PROVOZU TEPLÁRENSKÝCH SOUSTAV
ČESKÉ REPUBLIKY
</t>
    </r>
    <r>
      <rPr>
        <b/>
        <sz val="24"/>
        <color rgb="FFE53A2E"/>
        <rFont val="Arial"/>
        <family val="2"/>
        <charset val="238"/>
      </rPr>
      <t>ZA II. ČTVRTLETÍ 2022</t>
    </r>
  </si>
  <si>
    <t>2 STRUČNÝ PŘEHLED ZA II. ČTVRTLETÍ 2022</t>
  </si>
  <si>
    <t>II. čtvrtletí 2022</t>
  </si>
  <si>
    <t>Výroba tepla brutto podle paliv v krajích ČR za II. čtvrtletí</t>
  </si>
  <si>
    <t>Dodávky tepla podle paliv v krajích ČR za II. čtvrtletí</t>
  </si>
  <si>
    <t>STRUČNÝ PŘEHLED ZA II. ČTVRTLETÍ 2022</t>
  </si>
  <si>
    <t xml:space="preserve">Energetický regulační úřad (ERÚ) zveřejňuje Čtvrtletní zprávu o provozu teplárenských soustav ČR za II. čtvrtletí roku 2022 v souladu s § 17 odst. 7 písm. m) zákona č. 458/2000 Sb., o podmínkách podnikání a o výkonu státní správy v energetických odvětvích a o změně některých zákonů (energetický zákon), ve znění pozdějších předpisů. Údaje obsažené v této zprávě jsou určeny především pro státní orgány či instituce v rámci ČR nebo Evropské unie a odbornou veřejnost.
Údaje pro čtvrtletní zprávu jsou získávány na základě vyhlášky č. 404/2016 Sb., o náležitostech a členění výkazů nezbytných pro zpracování zpráv o provozu soustav v energetických odvětvích, včetně termínů, rozsahu a pravidel pro sestavování výkazů (statistická vyhláška), ve znění pozdějších předpisů, která nabyla účinnost dnem 1. ledna 2017.
Detaily týkající se metodiky vykazování údajů pro statistiku ERÚ jsou uvedeny ve výkladovém stanovisku ERÚ k metodice vyplňování výkazů podle statistické vyhlášky pro oblast elektroenergetiky a teplárenství č. 8/2018 ze dne 14. září 2018. Výkladové stanovisko a aktuální výkazy jsou zveřejněny na internetových stránkách ERÚ.
Veškerá data vycházejí z podkladů od licencovaných subjektů: výrobců elektřiny a tepla a provozovatelů rozvodných tepelných zařízení. 
Čtvrtletní zpráva přináší informace o základních ukazatelích v teplárenství a doplňuje tak čtvrtletní zprávu o provozu elektrizační soustavy ČR, která se věnuje mimo jiné i kombinované výrobě elektřiny a tepla (KVET). Tato zpráva zahrnuje údaje o veškerém vyrobeném teple z licencované činnosti včetně KVET. Jednotlivé kapitoly obsahují statistická data o bilanci, výrobě, dodávce a spotřebě tepla podle příslušných kategorií. Zpráva dále obsahuje vyhodnocení instalovaného výkonu výroben tepla v ČR a některá krajská vyhodnocení. Zjištěné a opravené chyby v obdržených datech a zpětné korekce výkazů jsou průběžně promítány do statistiky a projeví se vždy v dalších zveřejněných zprávách, případně v roční zprávě o provozu teplárenských soustav ČR za rok 2022, kterou ERÚ předpokládá zveřejnit do konce května roku 2023.
</t>
  </si>
  <si>
    <t>4.3 Výroba tepla brutto podle paliv v krajích ČR za II. čtvrtletí [TJ]</t>
  </si>
  <si>
    <t>5.3 Dodávky tepla podle paliv v krajích ČR za II. čtvrtletí [TJ]</t>
  </si>
  <si>
    <t>II. čtvrtletí 2021</t>
  </si>
  <si>
    <t>Vydání 24. 8. 2022</t>
  </si>
  <si>
    <t xml:space="preserve">II. čtvrtletí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</si>
</sst>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_ "/>
    <numFmt numFmtId="166" formatCode="0.0"/>
    <numFmt numFmtId="167" formatCode="0.0%"/>
    <numFmt numFmtId="168" formatCode="\$#,##0\ ;\(\$#,##0\)"/>
    <numFmt numFmtId="169" formatCode="#,##0.000"/>
    <numFmt numFmtId="170" formatCode="0.0000"/>
  </numFmts>
  <fonts count="100" x14ac:knownFonts="1">
    <font>
      <sz val="10"/>
      <name val="Arial"/>
      <charset val="238"/>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0"/>
      <name val="Arial"/>
      <family val="2"/>
      <charset val="238"/>
    </font>
    <font>
      <sz val="10"/>
      <name val="Arial CE"/>
      <family val="2"/>
      <charset val="238"/>
    </font>
    <font>
      <sz val="11"/>
      <color indexed="8"/>
      <name val="Calibri"/>
      <family val="2"/>
      <charset val="238"/>
    </font>
    <font>
      <sz val="11"/>
      <color indexed="9"/>
      <name val="Calibri"/>
      <family val="2"/>
      <charset val="238"/>
    </font>
    <font>
      <sz val="11"/>
      <color indexed="20"/>
      <name val="Calibri"/>
      <family val="2"/>
      <charset val="238"/>
    </font>
    <font>
      <b/>
      <sz val="11"/>
      <color indexed="9"/>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b/>
      <sz val="18"/>
      <color indexed="62"/>
      <name val="Cambria"/>
      <family val="2"/>
      <charset val="238"/>
    </font>
    <font>
      <sz val="11"/>
      <color indexed="19"/>
      <name val="Calibri"/>
      <family val="2"/>
      <charset val="238"/>
    </font>
    <font>
      <sz val="11"/>
      <color indexed="10"/>
      <name val="Calibri"/>
      <family val="2"/>
      <charset val="238"/>
    </font>
    <font>
      <sz val="11"/>
      <color indexed="17"/>
      <name val="Calibri"/>
      <family val="2"/>
      <charset val="238"/>
    </font>
    <font>
      <sz val="11"/>
      <color indexed="62"/>
      <name val="Calibri"/>
      <family val="2"/>
      <charset val="238"/>
    </font>
    <font>
      <b/>
      <sz val="11"/>
      <color indexed="10"/>
      <name val="Calibri"/>
      <family val="2"/>
      <charset val="238"/>
    </font>
    <font>
      <b/>
      <sz val="11"/>
      <color indexed="63"/>
      <name val="Calibri"/>
      <family val="2"/>
      <charset val="238"/>
    </font>
    <font>
      <i/>
      <sz val="11"/>
      <color indexed="23"/>
      <name val="Calibri"/>
      <family val="2"/>
      <charset val="238"/>
    </font>
    <font>
      <sz val="8"/>
      <name val="Arial"/>
      <family val="2"/>
      <charset val="238"/>
    </font>
    <font>
      <sz val="9"/>
      <name val="Arial"/>
      <family val="2"/>
      <charset val="238"/>
    </font>
    <font>
      <sz val="10"/>
      <name val="Arial"/>
      <family val="2"/>
      <charset val="238"/>
      <scheme val="minor"/>
    </font>
    <font>
      <sz val="10"/>
      <name val="Arial"/>
      <family val="2"/>
      <charset val="238"/>
    </font>
    <font>
      <sz val="9"/>
      <name val="Arial"/>
      <family val="2"/>
      <charset val="238"/>
      <scheme val="minor"/>
    </font>
    <font>
      <sz val="8"/>
      <name val="Arial"/>
      <family val="2"/>
      <charset val="238"/>
      <scheme val="minor"/>
    </font>
    <font>
      <b/>
      <sz val="9"/>
      <name val="Arial"/>
      <family val="2"/>
      <charset val="238"/>
      <scheme val="minor"/>
    </font>
    <font>
      <b/>
      <sz val="9"/>
      <color theme="0"/>
      <name val="Arial"/>
      <family val="2"/>
      <charset val="238"/>
      <scheme val="minor"/>
    </font>
    <font>
      <sz val="9"/>
      <color theme="0"/>
      <name val="Arial"/>
      <family val="2"/>
      <charset val="238"/>
      <scheme val="minor"/>
    </font>
    <font>
      <i/>
      <sz val="8"/>
      <name val="Arial"/>
      <family val="2"/>
      <charset val="238"/>
      <scheme val="minor"/>
    </font>
    <font>
      <sz val="9"/>
      <color theme="1"/>
      <name val="Arial"/>
      <family val="2"/>
      <charset val="238"/>
      <scheme val="minor"/>
    </font>
    <font>
      <i/>
      <sz val="8"/>
      <color theme="0"/>
      <name val="Arial"/>
      <family val="2"/>
      <charset val="238"/>
      <scheme val="minor"/>
    </font>
    <font>
      <sz val="10"/>
      <color theme="3"/>
      <name val="Arial"/>
      <family val="2"/>
      <charset val="238"/>
      <scheme val="minor"/>
    </font>
    <font>
      <sz val="10"/>
      <color rgb="FF005DA2"/>
      <name val="Arial"/>
      <family val="2"/>
      <charset val="238"/>
      <scheme val="minor"/>
    </font>
    <font>
      <sz val="10"/>
      <color theme="0"/>
      <name val="Arial"/>
      <family val="2"/>
      <charset val="238"/>
      <scheme val="minor"/>
    </font>
    <font>
      <b/>
      <sz val="10"/>
      <name val="Arial"/>
      <family val="2"/>
      <charset val="238"/>
      <scheme val="minor"/>
    </font>
    <font>
      <b/>
      <sz val="10"/>
      <color theme="3"/>
      <name val="Arial"/>
      <family val="2"/>
      <charset val="238"/>
      <scheme val="minor"/>
    </font>
    <font>
      <sz val="10"/>
      <color theme="4"/>
      <name val="Arial"/>
      <family val="2"/>
      <charset val="238"/>
      <scheme val="minor"/>
    </font>
    <font>
      <b/>
      <sz val="14"/>
      <color theme="2" tint="-0.499984740745262"/>
      <name val="Arial"/>
      <family val="2"/>
      <charset val="238"/>
      <scheme val="minor"/>
    </font>
    <font>
      <b/>
      <sz val="10"/>
      <color theme="2" tint="-0.499984740745262"/>
      <name val="Arial"/>
      <family val="2"/>
      <charset val="238"/>
      <scheme val="minor"/>
    </font>
    <font>
      <b/>
      <sz val="11"/>
      <name val="Arial"/>
      <family val="2"/>
      <charset val="238"/>
      <scheme val="minor"/>
    </font>
    <font>
      <sz val="11"/>
      <name val="Arial"/>
      <family val="2"/>
      <charset val="238"/>
      <scheme val="minor"/>
    </font>
    <font>
      <b/>
      <sz val="14"/>
      <name val="Arial"/>
      <family val="2"/>
      <charset val="238"/>
      <scheme val="minor"/>
    </font>
    <font>
      <sz val="14"/>
      <name val="Arial"/>
      <family val="2"/>
      <charset val="238"/>
      <scheme val="minor"/>
    </font>
    <font>
      <sz val="14"/>
      <name val="Arial"/>
      <family val="2"/>
      <charset val="238"/>
    </font>
    <font>
      <b/>
      <sz val="9"/>
      <color theme="2" tint="-0.499984740745262"/>
      <name val="Arial"/>
      <family val="2"/>
      <charset val="238"/>
      <scheme val="minor"/>
    </font>
    <font>
      <sz val="9"/>
      <color theme="0"/>
      <name val="Arial"/>
      <family val="2"/>
      <charset val="238"/>
    </font>
    <font>
      <sz val="10"/>
      <name val="Arial CE"/>
      <family val="2"/>
      <charset val="238"/>
    </font>
    <font>
      <b/>
      <sz val="9"/>
      <name val="Arial"/>
      <family val="2"/>
      <charset val="238"/>
    </font>
    <font>
      <b/>
      <vertAlign val="subscript"/>
      <sz val="9"/>
      <name val="Arial"/>
      <family val="2"/>
      <charset val="238"/>
      <scheme val="minor"/>
    </font>
    <font>
      <sz val="11"/>
      <name val="Arial"/>
      <family val="2"/>
      <charset val="238"/>
    </font>
    <font>
      <u/>
      <sz val="10"/>
      <color indexed="12"/>
      <name val="Arial"/>
      <family val="2"/>
      <charset val="238"/>
    </font>
    <font>
      <sz val="10"/>
      <color indexed="8"/>
      <name val="Arial"/>
      <family val="2"/>
    </font>
    <font>
      <b/>
      <sz val="10"/>
      <color indexed="8"/>
      <name val="Arial"/>
      <family val="2"/>
    </font>
    <font>
      <sz val="12"/>
      <name val="Arial"/>
      <family val="2"/>
      <charset val="238"/>
    </font>
    <font>
      <b/>
      <sz val="10"/>
      <color indexed="39"/>
      <name val="Arial"/>
      <family val="2"/>
    </font>
    <font>
      <b/>
      <sz val="12"/>
      <color indexed="8"/>
      <name val="Arial"/>
      <family val="2"/>
      <charset val="238"/>
    </font>
    <font>
      <sz val="10"/>
      <color indexed="8"/>
      <name val="Arial"/>
      <family val="2"/>
      <charset val="238"/>
    </font>
    <font>
      <sz val="10"/>
      <color indexed="39"/>
      <name val="Arial"/>
      <family val="2"/>
    </font>
    <font>
      <sz val="19"/>
      <color indexed="48"/>
      <name val="Arial"/>
      <family val="2"/>
      <charset val="238"/>
    </font>
    <font>
      <sz val="10"/>
      <color indexed="10"/>
      <name val="Arial"/>
      <family val="2"/>
    </font>
    <font>
      <sz val="12"/>
      <name val="Arial CE"/>
      <family val="2"/>
      <charset val="238"/>
    </font>
    <font>
      <b/>
      <sz val="18"/>
      <name val="Arial CE"/>
      <family val="2"/>
      <charset val="238"/>
    </font>
    <font>
      <b/>
      <sz val="12"/>
      <name val="Arial CE"/>
      <family val="2"/>
      <charset val="238"/>
    </font>
    <font>
      <sz val="10"/>
      <name val="Times New Roman CE"/>
      <family val="1"/>
      <charset val="238"/>
    </font>
    <font>
      <b/>
      <sz val="9"/>
      <name val="Times New Roman CE"/>
      <family val="1"/>
      <charset val="238"/>
    </font>
    <font>
      <b/>
      <sz val="8"/>
      <name val="Arial"/>
      <family val="2"/>
      <charset val="238"/>
    </font>
    <font>
      <b/>
      <sz val="8"/>
      <name val="Arial"/>
      <family val="2"/>
      <charset val="238"/>
      <scheme val="minor"/>
    </font>
    <font>
      <sz val="9"/>
      <color rgb="FFFF0000"/>
      <name val="Arial"/>
      <family val="2"/>
      <charset val="238"/>
    </font>
    <font>
      <sz val="12"/>
      <name val="Arial"/>
      <family val="2"/>
      <charset val="238"/>
      <scheme val="minor"/>
    </font>
    <font>
      <b/>
      <sz val="10"/>
      <color rgb="FF005DA2"/>
      <name val="Arial"/>
      <family val="2"/>
      <charset val="238"/>
      <scheme val="minor"/>
    </font>
    <font>
      <b/>
      <vertAlign val="subscript"/>
      <sz val="11"/>
      <name val="Arial"/>
      <family val="2"/>
      <charset val="238"/>
      <scheme val="minor"/>
    </font>
    <font>
      <sz val="10"/>
      <color rgb="FFFF0000"/>
      <name val="Arial"/>
      <family val="2"/>
      <charset val="238"/>
      <scheme val="minor"/>
    </font>
    <font>
      <b/>
      <sz val="16"/>
      <color theme="3"/>
      <name val="Arial"/>
      <family val="2"/>
      <charset val="238"/>
      <scheme val="minor"/>
    </font>
    <font>
      <b/>
      <vertAlign val="subscript"/>
      <sz val="16"/>
      <color theme="3"/>
      <name val="Arial"/>
      <family val="2"/>
      <charset val="238"/>
      <scheme val="minor"/>
    </font>
    <font>
      <b/>
      <sz val="16"/>
      <color theme="4"/>
      <name val="Arial"/>
      <family val="2"/>
      <charset val="238"/>
      <scheme val="minor"/>
    </font>
    <font>
      <sz val="11"/>
      <color rgb="FFFF0000"/>
      <name val="Arial"/>
      <family val="2"/>
      <charset val="238"/>
      <scheme val="minor"/>
    </font>
    <font>
      <sz val="9"/>
      <color rgb="FFFF0000"/>
      <name val="Arial"/>
      <family val="2"/>
      <charset val="238"/>
      <scheme val="minor"/>
    </font>
    <font>
      <b/>
      <sz val="9"/>
      <color rgb="FFFF0000"/>
      <name val="Arial"/>
      <family val="2"/>
      <charset val="238"/>
      <scheme val="minor"/>
    </font>
    <font>
      <b/>
      <sz val="10"/>
      <color rgb="FFFF0000"/>
      <name val="Arial"/>
      <family val="2"/>
      <charset val="238"/>
      <scheme val="minor"/>
    </font>
    <font>
      <u/>
      <sz val="10"/>
      <color theme="10"/>
      <name val="Arial"/>
      <family val="2"/>
      <charset val="238"/>
    </font>
    <font>
      <b/>
      <sz val="11"/>
      <color rgb="FFE53A2E"/>
      <name val="Arial"/>
      <family val="2"/>
      <charset val="238"/>
    </font>
    <font>
      <sz val="11"/>
      <color rgb="FF1A3366"/>
      <name val="Arial"/>
      <family val="2"/>
      <charset val="238"/>
    </font>
    <font>
      <b/>
      <sz val="11"/>
      <color rgb="FF233060"/>
      <name val="Arial"/>
      <family val="2"/>
      <charset val="238"/>
      <scheme val="minor"/>
    </font>
    <font>
      <b/>
      <strike/>
      <sz val="11"/>
      <color rgb="FF233060"/>
      <name val="Arial"/>
      <family val="2"/>
      <charset val="238"/>
      <scheme val="minor"/>
    </font>
    <font>
      <b/>
      <sz val="14"/>
      <color theme="3"/>
      <name val="Arial"/>
      <family val="2"/>
      <charset val="238"/>
      <scheme val="minor"/>
    </font>
    <font>
      <b/>
      <sz val="17"/>
      <color rgb="FF153366"/>
      <name val="Arial"/>
      <family val="2"/>
      <charset val="238"/>
      <scheme val="minor"/>
    </font>
    <font>
      <sz val="16"/>
      <name val="Arial"/>
      <family val="2"/>
      <charset val="238"/>
    </font>
    <font>
      <b/>
      <sz val="24"/>
      <name val="Arial"/>
      <family val="2"/>
      <charset val="238"/>
    </font>
    <font>
      <b/>
      <sz val="24"/>
      <color rgb="FF1A3366"/>
      <name val="Arial"/>
      <family val="2"/>
      <charset val="238"/>
    </font>
    <font>
      <b/>
      <sz val="24"/>
      <color rgb="FFE53A2E"/>
      <name val="Arial"/>
      <family val="2"/>
      <charset val="238"/>
    </font>
    <font>
      <b/>
      <sz val="16"/>
      <color theme="3"/>
      <name val="Arial"/>
      <family val="2"/>
      <charset val="238"/>
    </font>
    <font>
      <sz val="11"/>
      <color theme="1"/>
      <name val="Arial"/>
      <family val="2"/>
      <charset val="238"/>
    </font>
    <font>
      <b/>
      <sz val="11"/>
      <color theme="1"/>
      <name val="Arial"/>
      <family val="2"/>
      <charset val="238"/>
    </font>
    <font>
      <b/>
      <vertAlign val="subscript"/>
      <sz val="11"/>
      <color theme="1"/>
      <name val="Arial"/>
      <family val="2"/>
      <charset val="238"/>
    </font>
  </fonts>
  <fills count="3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46"/>
      </patternFill>
    </fill>
    <fill>
      <patternFill patternType="solid">
        <fgColor indexed="55"/>
      </patternFill>
    </fill>
    <fill>
      <patternFill patternType="solid">
        <fgColor indexed="9"/>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theme="2"/>
        <bgColor indexed="64"/>
      </patternFill>
    </fill>
    <fill>
      <patternFill patternType="solid">
        <fgColor theme="2" tint="-0.499984740745262"/>
        <bgColor indexed="64"/>
      </patternFill>
    </fill>
    <fill>
      <patternFill patternType="solid">
        <fgColor indexed="40"/>
      </patternFill>
    </fill>
    <fill>
      <patternFill patternType="solid">
        <fgColor indexed="43"/>
        <bgColor indexed="64"/>
      </patternFill>
    </fill>
    <fill>
      <patternFill patternType="solid">
        <fgColor indexed="40"/>
        <bgColor indexed="64"/>
      </patternFill>
    </fill>
    <fill>
      <patternFill patternType="solid">
        <fgColor indexed="41"/>
      </patternFill>
    </fill>
    <fill>
      <patternFill patternType="solid">
        <fgColor indexed="52"/>
      </patternFill>
    </fill>
    <fill>
      <patternFill patternType="solid">
        <fgColor indexed="57"/>
      </patternFill>
    </fill>
    <fill>
      <patternFill patternType="solid">
        <fgColor indexed="50"/>
      </patternFill>
    </fill>
    <fill>
      <patternFill patternType="solid">
        <fgColor indexed="11"/>
      </patternFill>
    </fill>
    <fill>
      <patternFill patternType="solid">
        <fgColor indexed="54"/>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9"/>
        <bgColor indexed="8"/>
      </patternFill>
    </fill>
    <fill>
      <patternFill patternType="solid">
        <fgColor theme="0"/>
        <bgColor indexed="64"/>
      </patternFill>
    </fill>
  </fills>
  <borders count="39">
    <border>
      <left/>
      <right/>
      <top/>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theme="0" tint="-0.24994659260841701"/>
      </bottom>
      <diagonal/>
    </border>
    <border>
      <left/>
      <right/>
      <top style="thin">
        <color theme="0" tint="-0.24994659260841701"/>
      </top>
      <bottom/>
      <diagonal/>
    </border>
    <border>
      <left/>
      <right/>
      <top style="thin">
        <color theme="0" tint="-0.24994659260841701"/>
      </top>
      <bottom style="medium">
        <color theme="2" tint="-0.499984740745262"/>
      </bottom>
      <diagonal/>
    </border>
    <border>
      <left/>
      <right/>
      <top/>
      <bottom style="medium">
        <color theme="2" tint="-0.499984740745262"/>
      </bottom>
      <diagonal/>
    </border>
    <border>
      <left/>
      <right/>
      <top style="thin">
        <color theme="0" tint="-0.24994659260841701"/>
      </top>
      <bottom style="thin">
        <color theme="0" tint="-0.24994659260841701"/>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medium">
        <color theme="2" tint="-0.499984740745262"/>
      </right>
      <top style="thin">
        <color theme="0" tint="-0.24994659260841701"/>
      </top>
      <bottom style="thin">
        <color theme="0" tint="-0.24994659260841701"/>
      </bottom>
      <diagonal/>
    </border>
    <border>
      <left style="medium">
        <color theme="2" tint="-0.499984740745262"/>
      </left>
      <right/>
      <top/>
      <bottom style="medium">
        <color theme="2" tint="-0.499984740745262"/>
      </bottom>
      <diagonal/>
    </border>
    <border>
      <left style="medium">
        <color theme="2" tint="-0.499984740745262"/>
      </left>
      <right/>
      <top style="thin">
        <color theme="0" tint="-0.24994659260841701"/>
      </top>
      <bottom style="thin">
        <color theme="0" tint="-0.24994659260841701"/>
      </bottom>
      <diagonal/>
    </border>
    <border>
      <left style="medium">
        <color theme="2" tint="-0.499984740745262"/>
      </left>
      <right/>
      <top/>
      <bottom style="thin">
        <color theme="0" tint="-0.24994659260841701"/>
      </bottom>
      <diagonal/>
    </border>
    <border>
      <left style="medium">
        <color theme="2" tint="-0.499984740745262"/>
      </left>
      <right/>
      <top style="thin">
        <color theme="0" tint="-0.24994659260841701"/>
      </top>
      <bottom style="medium">
        <color theme="2" tint="-0.499984740745262"/>
      </bottom>
      <diagonal/>
    </border>
    <border>
      <left style="medium">
        <color theme="2" tint="-0.499984740745262"/>
      </left>
      <right/>
      <top style="thin">
        <color theme="0" tint="-0.24994659260841701"/>
      </top>
      <bottom style="thin">
        <color theme="2" tint="-0.499984740745262"/>
      </bottom>
      <diagonal/>
    </border>
    <border>
      <left/>
      <right/>
      <top style="thin">
        <color theme="0" tint="-0.24994659260841701"/>
      </top>
      <bottom style="thin">
        <color theme="2" tint="-0.499984740745262"/>
      </bottom>
      <diagonal/>
    </border>
    <border>
      <left/>
      <right style="medium">
        <color theme="2" tint="-0.499984740745262"/>
      </right>
      <top style="thin">
        <color theme="0" tint="-0.24994659260841701"/>
      </top>
      <bottom style="thin">
        <color theme="2" tint="-0.499984740745262"/>
      </bottom>
      <diagonal/>
    </border>
    <border>
      <left style="thin">
        <color indexed="48"/>
      </left>
      <right style="thin">
        <color indexed="48"/>
      </right>
      <top style="thin">
        <color indexed="48"/>
      </top>
      <bottom style="thin">
        <color indexed="48"/>
      </bottom>
      <diagonal/>
    </border>
    <border>
      <left/>
      <right/>
      <top style="double">
        <color indexed="8"/>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hair">
        <color auto="1"/>
      </top>
      <bottom/>
      <diagonal/>
    </border>
    <border>
      <left/>
      <right style="thin">
        <color auto="1"/>
      </right>
      <top style="thin">
        <color auto="1"/>
      </top>
      <bottom/>
      <diagonal/>
    </border>
    <border>
      <left/>
      <right style="thin">
        <color auto="1"/>
      </right>
      <top/>
      <bottom style="thin">
        <color auto="1"/>
      </bottom>
      <diagonal/>
    </border>
  </borders>
  <cellStyleXfs count="175">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3"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6" borderId="0" applyNumberFormat="0" applyBorder="0" applyAlignment="0" applyProtection="0"/>
    <xf numFmtId="0" fontId="10" fillId="4" borderId="0" applyNumberFormat="0" applyBorder="0" applyAlignment="0" applyProtection="0"/>
    <xf numFmtId="0" fontId="11" fillId="6"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8" borderId="0" applyNumberFormat="0" applyBorder="0" applyAlignment="0" applyProtection="0"/>
    <xf numFmtId="0" fontId="11" fillId="6" borderId="0" applyNumberFormat="0" applyBorder="0" applyAlignment="0" applyProtection="0"/>
    <xf numFmtId="0" fontId="11" fillId="3" borderId="0" applyNumberFormat="0" applyBorder="0" applyAlignment="0" applyProtection="0"/>
    <xf numFmtId="0" fontId="12" fillId="11" borderId="0" applyNumberFormat="0" applyBorder="0" applyAlignment="0" applyProtection="0"/>
    <xf numFmtId="0" fontId="13" fillId="12" borderId="1" applyNumberFormat="0" applyAlignment="0" applyProtection="0"/>
    <xf numFmtId="0" fontId="14" fillId="0" borderId="2" applyNumberFormat="0" applyFill="0" applyAlignment="0" applyProtection="0"/>
    <xf numFmtId="0" fontId="15" fillId="0" borderId="3" applyNumberFormat="0" applyFill="0" applyAlignment="0" applyProtection="0"/>
    <xf numFmtId="0" fontId="16" fillId="0" borderId="4"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7" borderId="0" applyNumberFormat="0" applyBorder="0" applyAlignment="0" applyProtection="0"/>
    <xf numFmtId="0" fontId="9" fillId="4" borderId="5" applyNumberFormat="0" applyFont="0" applyAlignment="0" applyProtection="0"/>
    <xf numFmtId="0" fontId="19" fillId="0" borderId="6" applyNumberFormat="0" applyFill="0" applyAlignment="0" applyProtection="0"/>
    <xf numFmtId="0" fontId="20" fillId="6" borderId="0" applyNumberFormat="0" applyBorder="0" applyAlignment="0" applyProtection="0"/>
    <xf numFmtId="0" fontId="19" fillId="0" borderId="0" applyNumberFormat="0" applyFill="0" applyBorder="0" applyAlignment="0" applyProtection="0"/>
    <xf numFmtId="0" fontId="21" fillId="7" borderId="7" applyNumberFormat="0" applyAlignment="0" applyProtection="0"/>
    <xf numFmtId="0" fontId="22" fillId="13" borderId="7" applyNumberFormat="0" applyAlignment="0" applyProtection="0"/>
    <xf numFmtId="0" fontId="23" fillId="13" borderId="8" applyNumberFormat="0" applyAlignment="0" applyProtection="0"/>
    <xf numFmtId="0" fontId="24" fillId="0" borderId="0" applyNumberFormat="0" applyFill="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9" fontId="28" fillId="0" borderId="0" applyFont="0" applyFill="0" applyBorder="0" applyAlignment="0" applyProtection="0"/>
    <xf numFmtId="0" fontId="52" fillId="0" borderId="0"/>
    <xf numFmtId="0" fontId="8" fillId="0" borderId="0"/>
    <xf numFmtId="9" fontId="8" fillId="0" borderId="0" applyFont="0" applyFill="0" applyBorder="0" applyAlignment="0" applyProtection="0"/>
    <xf numFmtId="0" fontId="55" fillId="0" borderId="0"/>
    <xf numFmtId="4" fontId="57" fillId="20" borderId="29" applyNumberFormat="0" applyProtection="0">
      <alignment horizontal="left" vertical="center" indent="1"/>
    </xf>
    <xf numFmtId="0" fontId="56" fillId="0" borderId="0" applyNumberFormat="0" applyFill="0" applyBorder="0" applyAlignment="0" applyProtection="0">
      <alignment vertical="top"/>
      <protection locked="0"/>
    </xf>
    <xf numFmtId="0" fontId="8" fillId="0" borderId="0"/>
    <xf numFmtId="0" fontId="7" fillId="0" borderId="0"/>
    <xf numFmtId="9" fontId="8" fillId="0" borderId="0" applyFont="0" applyFill="0" applyBorder="0" applyAlignment="0" applyProtection="0"/>
    <xf numFmtId="4" fontId="58" fillId="7" borderId="29" applyNumberFormat="0" applyProtection="0">
      <alignment vertical="center"/>
    </xf>
    <xf numFmtId="4" fontId="58" fillId="21" borderId="29" applyNumberFormat="0" applyProtection="0">
      <alignment horizontal="left" vertical="center" indent="1"/>
    </xf>
    <xf numFmtId="4" fontId="58" fillId="22" borderId="0" applyNumberFormat="0" applyProtection="0">
      <alignment horizontal="left" vertical="center" indent="1"/>
    </xf>
    <xf numFmtId="4" fontId="57" fillId="23" borderId="29" applyNumberFormat="0" applyProtection="0">
      <alignment horizontal="right" vertical="center"/>
    </xf>
    <xf numFmtId="0" fontId="8" fillId="0" borderId="0"/>
    <xf numFmtId="0" fontId="7" fillId="0" borderId="0"/>
    <xf numFmtId="0" fontId="8" fillId="0" borderId="0"/>
    <xf numFmtId="2" fontId="8" fillId="0" borderId="0" applyFont="0" applyFill="0" applyBorder="0" applyAlignment="0" applyProtection="0"/>
    <xf numFmtId="0" fontId="7" fillId="0" borderId="0"/>
    <xf numFmtId="0" fontId="8" fillId="0" borderId="0"/>
    <xf numFmtId="0" fontId="8" fillId="0" borderId="0"/>
    <xf numFmtId="4" fontId="60" fillId="21" borderId="29" applyNumberFormat="0" applyProtection="0">
      <alignment vertical="center"/>
    </xf>
    <xf numFmtId="0" fontId="58" fillId="21" borderId="29" applyNumberFormat="0" applyProtection="0">
      <alignment horizontal="left" vertical="top" indent="1"/>
    </xf>
    <xf numFmtId="4" fontId="57" fillId="8" borderId="29" applyNumberFormat="0" applyProtection="0">
      <alignment horizontal="right" vertical="center"/>
    </xf>
    <xf numFmtId="4" fontId="57" fillId="3" borderId="29" applyNumberFormat="0" applyProtection="0">
      <alignment horizontal="right" vertical="center"/>
    </xf>
    <xf numFmtId="4" fontId="57" fillId="17" borderId="29" applyNumberFormat="0" applyProtection="0">
      <alignment horizontal="right" vertical="center"/>
    </xf>
    <xf numFmtId="4" fontId="57" fillId="10" borderId="29" applyNumberFormat="0" applyProtection="0">
      <alignment horizontal="right" vertical="center"/>
    </xf>
    <xf numFmtId="4" fontId="57" fillId="24" borderId="29" applyNumberFormat="0" applyProtection="0">
      <alignment horizontal="right" vertical="center"/>
    </xf>
    <xf numFmtId="4" fontId="57" fillId="9" borderId="29" applyNumberFormat="0" applyProtection="0">
      <alignment horizontal="right" vertical="center"/>
    </xf>
    <xf numFmtId="4" fontId="57" fillId="25" borderId="29" applyNumberFormat="0" applyProtection="0">
      <alignment horizontal="right" vertical="center"/>
    </xf>
    <xf numFmtId="4" fontId="57" fillId="26" borderId="29" applyNumberFormat="0" applyProtection="0">
      <alignment horizontal="right" vertical="center"/>
    </xf>
    <xf numFmtId="4" fontId="57" fillId="27" borderId="29" applyNumberFormat="0" applyProtection="0">
      <alignment horizontal="right" vertical="center"/>
    </xf>
    <xf numFmtId="4" fontId="58" fillId="0" borderId="0" applyNumberFormat="0" applyProtection="0">
      <alignment horizontal="left" vertical="center" indent="1"/>
    </xf>
    <xf numFmtId="4" fontId="57" fillId="23" borderId="0" applyNumberFormat="0" applyProtection="0">
      <alignment horizontal="left" vertical="center" indent="1"/>
    </xf>
    <xf numFmtId="4" fontId="61" fillId="28" borderId="0" applyNumberFormat="0" applyProtection="0">
      <alignment horizontal="left" vertical="center" indent="1"/>
    </xf>
    <xf numFmtId="4" fontId="57" fillId="20" borderId="29" applyNumberFormat="0" applyProtection="0">
      <alignment horizontal="right" vertical="center"/>
    </xf>
    <xf numFmtId="4" fontId="62" fillId="23" borderId="0" applyNumberFormat="0" applyProtection="0">
      <alignment horizontal="left" vertical="center" indent="1"/>
    </xf>
    <xf numFmtId="4" fontId="62" fillId="22" borderId="0" applyNumberFormat="0" applyProtection="0">
      <alignment horizontal="left" vertical="center" indent="1"/>
    </xf>
    <xf numFmtId="0" fontId="8" fillId="28" borderId="29" applyNumberFormat="0" applyProtection="0">
      <alignment horizontal="left" vertical="center" indent="1"/>
    </xf>
    <xf numFmtId="0" fontId="8" fillId="28" borderId="29" applyNumberFormat="0" applyProtection="0">
      <alignment horizontal="left" vertical="top" indent="1"/>
    </xf>
    <xf numFmtId="0" fontId="8" fillId="22" borderId="29" applyNumberFormat="0" applyProtection="0">
      <alignment horizontal="left" vertical="center" indent="1"/>
    </xf>
    <xf numFmtId="0" fontId="8" fillId="22" borderId="29" applyNumberFormat="0" applyProtection="0">
      <alignment horizontal="left" vertical="top" indent="1"/>
    </xf>
    <xf numFmtId="0" fontId="8" fillId="29" borderId="29" applyNumberFormat="0" applyProtection="0">
      <alignment horizontal="left" vertical="center" indent="1"/>
    </xf>
    <xf numFmtId="0" fontId="8" fillId="29" borderId="29" applyNumberFormat="0" applyProtection="0">
      <alignment horizontal="left" vertical="top" indent="1"/>
    </xf>
    <xf numFmtId="0" fontId="8" fillId="30" borderId="29" applyNumberFormat="0" applyProtection="0">
      <alignment horizontal="left" vertical="center" indent="1"/>
    </xf>
    <xf numFmtId="0" fontId="8" fillId="30" borderId="29" applyNumberFormat="0" applyProtection="0">
      <alignment horizontal="left" vertical="top" indent="1"/>
    </xf>
    <xf numFmtId="4" fontId="57" fillId="31" borderId="29" applyNumberFormat="0" applyProtection="0">
      <alignment vertical="center"/>
    </xf>
    <xf numFmtId="4" fontId="63" fillId="31" borderId="29" applyNumberFormat="0" applyProtection="0">
      <alignment vertical="center"/>
    </xf>
    <xf numFmtId="4" fontId="57" fillId="31" borderId="29" applyNumberFormat="0" applyProtection="0">
      <alignment horizontal="left" vertical="center" indent="1"/>
    </xf>
    <xf numFmtId="0" fontId="57" fillId="31" borderId="29" applyNumberFormat="0" applyProtection="0">
      <alignment horizontal="left" vertical="top" indent="1"/>
    </xf>
    <xf numFmtId="4" fontId="63" fillId="23" borderId="29" applyNumberFormat="0" applyProtection="0">
      <alignment horizontal="right" vertical="center"/>
    </xf>
    <xf numFmtId="0" fontId="57" fillId="22" borderId="29" applyNumberFormat="0" applyProtection="0">
      <alignment horizontal="left" vertical="top" indent="1"/>
    </xf>
    <xf numFmtId="4" fontId="64" fillId="0" borderId="0" applyNumberFormat="0" applyProtection="0">
      <alignment horizontal="left" vertical="center" indent="1"/>
    </xf>
    <xf numFmtId="4" fontId="65" fillId="23" borderId="29" applyNumberFormat="0" applyProtection="0">
      <alignment horizontal="right" vertical="center"/>
    </xf>
    <xf numFmtId="0" fontId="8" fillId="0" borderId="0"/>
    <xf numFmtId="0" fontId="7" fillId="0" borderId="0"/>
    <xf numFmtId="0" fontId="7" fillId="0" borderId="0"/>
    <xf numFmtId="0" fontId="7" fillId="0" borderId="0"/>
    <xf numFmtId="0" fontId="8" fillId="0" borderId="0"/>
    <xf numFmtId="0" fontId="7" fillId="0" borderId="0"/>
    <xf numFmtId="0" fontId="7" fillId="0" borderId="0"/>
    <xf numFmtId="9" fontId="8"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8" fillId="0" borderId="0"/>
    <xf numFmtId="0" fontId="7" fillId="0" borderId="0"/>
    <xf numFmtId="0" fontId="7" fillId="0" borderId="0"/>
    <xf numFmtId="0" fontId="7" fillId="0" borderId="0"/>
    <xf numFmtId="0" fontId="52" fillId="0" borderId="0"/>
    <xf numFmtId="0" fontId="52" fillId="32" borderId="30" applyNumberFormat="0" applyFont="0" applyFill="0" applyAlignment="0" applyProtection="0"/>
    <xf numFmtId="0" fontId="52" fillId="32" borderId="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3" fontId="52" fillId="32" borderId="0" applyFont="0" applyFill="0" applyBorder="0" applyAlignment="0" applyProtection="0"/>
    <xf numFmtId="0" fontId="66" fillId="32" borderId="0" applyNumberFormat="0" applyFont="0" applyFill="0" applyBorder="0" applyAlignment="0" applyProtection="0"/>
    <xf numFmtId="0" fontId="66" fillId="32" borderId="0" applyNumberFormat="0" applyFont="0" applyFill="0" applyBorder="0" applyAlignment="0" applyProtection="0"/>
    <xf numFmtId="168" fontId="52" fillId="32" borderId="0" applyFont="0" applyFill="0" applyBorder="0" applyAlignment="0" applyProtection="0"/>
    <xf numFmtId="0" fontId="59" fillId="0" borderId="0" applyNumberFormat="0" applyFill="0" applyBorder="0" applyAlignment="0" applyProtection="0"/>
    <xf numFmtId="2" fontId="52" fillId="32" borderId="0" applyFont="0" applyFill="0" applyBorder="0" applyAlignment="0" applyProtection="0"/>
    <xf numFmtId="0" fontId="67" fillId="32" borderId="0" applyNumberFormat="0" applyFill="0" applyBorder="0" applyAlignment="0" applyProtection="0"/>
    <xf numFmtId="0" fontId="68" fillId="32" borderId="0" applyNumberFormat="0" applyFill="0" applyBorder="0" applyAlignment="0" applyProtection="0"/>
    <xf numFmtId="0" fontId="7" fillId="0" borderId="0"/>
    <xf numFmtId="9" fontId="7" fillId="0" borderId="0" applyFont="0" applyFill="0" applyBorder="0" applyAlignment="0" applyProtection="0"/>
    <xf numFmtId="1" fontId="69" fillId="0" borderId="0">
      <alignment horizontal="left"/>
      <protection hidden="1"/>
    </xf>
    <xf numFmtId="1" fontId="70" fillId="0" borderId="0">
      <protection hidden="1"/>
    </xf>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8" fillId="0" borderId="0"/>
    <xf numFmtId="0" fontId="4" fillId="0" borderId="0"/>
    <xf numFmtId="0" fontId="3" fillId="0" borderId="0"/>
    <xf numFmtId="0" fontId="85" fillId="0" borderId="0" applyNumberFormat="0" applyFill="0" applyBorder="0" applyAlignment="0" applyProtection="0"/>
    <xf numFmtId="0" fontId="2" fillId="0" borderId="0"/>
    <xf numFmtId="0" fontId="1" fillId="0" borderId="0"/>
    <xf numFmtId="9" fontId="1" fillId="0" borderId="0" applyFont="0" applyFill="0" applyBorder="0" applyAlignment="0" applyProtection="0"/>
  </cellStyleXfs>
  <cellXfs count="405">
    <xf numFmtId="0" fontId="0" fillId="0" borderId="0" xfId="0"/>
    <xf numFmtId="164" fontId="31" fillId="0" borderId="0" xfId="0" applyNumberFormat="1" applyFont="1" applyFill="1" applyBorder="1"/>
    <xf numFmtId="0" fontId="27" fillId="0" borderId="0" xfId="0" applyFont="1" applyFill="1" applyBorder="1"/>
    <xf numFmtId="0" fontId="34" fillId="0" borderId="0" xfId="0" applyFont="1" applyFill="1" applyBorder="1" applyAlignment="1">
      <alignment horizontal="right" vertical="top"/>
    </xf>
    <xf numFmtId="0" fontId="30" fillId="0" borderId="0" xfId="0" applyFont="1" applyFill="1" applyBorder="1"/>
    <xf numFmtId="164" fontId="29" fillId="0" borderId="12" xfId="0" applyNumberFormat="1" applyFont="1" applyFill="1" applyBorder="1"/>
    <xf numFmtId="0" fontId="31" fillId="0" borderId="0" xfId="0" applyFont="1" applyFill="1" applyBorder="1" applyAlignment="1">
      <alignment vertical="center"/>
    </xf>
    <xf numFmtId="0" fontId="29" fillId="0" borderId="0" xfId="0" applyFont="1" applyFill="1" applyBorder="1"/>
    <xf numFmtId="164" fontId="29" fillId="0" borderId="0" xfId="0" applyNumberFormat="1" applyFont="1" applyFill="1" applyBorder="1"/>
    <xf numFmtId="0" fontId="31" fillId="0" borderId="0" xfId="0" applyFont="1" applyFill="1" applyBorder="1" applyAlignment="1">
      <alignment horizontal="right"/>
    </xf>
    <xf numFmtId="0" fontId="33" fillId="0" borderId="0" xfId="0" applyFont="1" applyFill="1" applyBorder="1"/>
    <xf numFmtId="9" fontId="33" fillId="0" borderId="0" xfId="41" applyFont="1" applyFill="1" applyBorder="1"/>
    <xf numFmtId="164" fontId="29" fillId="0" borderId="9" xfId="0" applyNumberFormat="1" applyFont="1" applyFill="1" applyBorder="1"/>
    <xf numFmtId="0" fontId="29" fillId="19" borderId="9" xfId="0" applyFont="1" applyFill="1" applyBorder="1"/>
    <xf numFmtId="0" fontId="29" fillId="0" borderId="12" xfId="0" applyFont="1" applyFill="1" applyBorder="1" applyAlignment="1">
      <alignment horizontal="left" vertical="center" indent="1"/>
    </xf>
    <xf numFmtId="0" fontId="29" fillId="19" borderId="0" xfId="0" applyFont="1" applyFill="1" applyBorder="1"/>
    <xf numFmtId="0" fontId="29" fillId="0" borderId="0" xfId="0" applyFont="1" applyFill="1" applyBorder="1" applyAlignment="1">
      <alignment horizontal="left" indent="1"/>
    </xf>
    <xf numFmtId="0" fontId="29" fillId="0" borderId="0" xfId="0" applyFont="1" applyFill="1" applyBorder="1" applyAlignment="1">
      <alignment horizontal="left" vertical="center" indent="1"/>
    </xf>
    <xf numFmtId="164" fontId="29" fillId="0" borderId="13" xfId="0" applyNumberFormat="1" applyFont="1" applyFill="1" applyBorder="1"/>
    <xf numFmtId="164" fontId="29" fillId="0" borderId="13" xfId="0" applyNumberFormat="1" applyFont="1" applyFill="1" applyBorder="1" applyAlignment="1"/>
    <xf numFmtId="0" fontId="29" fillId="0" borderId="0" xfId="0" applyNumberFormat="1" applyFont="1" applyFill="1" applyBorder="1" applyAlignment="1"/>
    <xf numFmtId="164" fontId="29" fillId="0" borderId="11" xfId="0" applyNumberFormat="1" applyFont="1" applyFill="1" applyBorder="1" applyAlignment="1"/>
    <xf numFmtId="164" fontId="29" fillId="0" borderId="22" xfId="0" applyNumberFormat="1" applyFont="1" applyFill="1" applyBorder="1"/>
    <xf numFmtId="0" fontId="31" fillId="0" borderId="0" xfId="0" applyFont="1" applyFill="1" applyBorder="1"/>
    <xf numFmtId="164" fontId="29" fillId="0" borderId="24" xfId="0" applyNumberFormat="1" applyFont="1" applyFill="1" applyBorder="1"/>
    <xf numFmtId="164" fontId="33" fillId="0" borderId="0" xfId="0" applyNumberFormat="1" applyFont="1" applyFill="1" applyBorder="1"/>
    <xf numFmtId="0" fontId="29" fillId="0" borderId="21" xfId="0" applyFont="1" applyFill="1" applyBorder="1" applyAlignment="1">
      <alignment horizontal="left" vertical="center" indent="1"/>
    </xf>
    <xf numFmtId="0" fontId="29" fillId="19" borderId="0" xfId="0" applyFont="1" applyFill="1"/>
    <xf numFmtId="0" fontId="31" fillId="19" borderId="0" xfId="0" applyFont="1" applyFill="1" applyBorder="1" applyAlignment="1">
      <alignment horizontal="right"/>
    </xf>
    <xf numFmtId="0" fontId="29" fillId="0" borderId="13" xfId="0" applyFont="1" applyFill="1" applyBorder="1" applyAlignment="1">
      <alignment horizontal="left" vertical="center" indent="1"/>
    </xf>
    <xf numFmtId="0" fontId="29" fillId="0" borderId="11" xfId="0" applyFont="1" applyFill="1" applyBorder="1" applyAlignment="1">
      <alignment horizontal="left" vertical="center" indent="1"/>
    </xf>
    <xf numFmtId="0" fontId="31" fillId="19" borderId="17" xfId="0" applyFont="1" applyFill="1" applyBorder="1" applyAlignment="1">
      <alignment horizontal="center"/>
    </xf>
    <xf numFmtId="0" fontId="31" fillId="19" borderId="18" xfId="0" applyFont="1" applyFill="1" applyBorder="1" applyAlignment="1">
      <alignment horizontal="center"/>
    </xf>
    <xf numFmtId="164" fontId="31" fillId="18" borderId="24" xfId="0" applyNumberFormat="1" applyFont="1" applyFill="1" applyBorder="1"/>
    <xf numFmtId="164" fontId="31" fillId="18" borderId="9" xfId="0" applyNumberFormat="1" applyFont="1" applyFill="1" applyBorder="1"/>
    <xf numFmtId="0" fontId="29" fillId="0" borderId="10" xfId="0" applyFont="1" applyFill="1" applyBorder="1" applyAlignment="1">
      <alignment horizontal="left" vertical="center" indent="1"/>
    </xf>
    <xf numFmtId="0" fontId="29" fillId="19" borderId="0" xfId="0" applyFont="1" applyFill="1" applyBorder="1" applyAlignment="1">
      <alignment horizontal="right" vertical="center"/>
    </xf>
    <xf numFmtId="0" fontId="31" fillId="19" borderId="14" xfId="0" applyFont="1" applyFill="1" applyBorder="1" applyAlignment="1">
      <alignment horizontal="center"/>
    </xf>
    <xf numFmtId="0" fontId="29" fillId="0" borderId="0" xfId="0" applyFont="1" applyFill="1" applyBorder="1" applyAlignment="1">
      <alignment horizontal="left" vertical="center"/>
    </xf>
    <xf numFmtId="0" fontId="29" fillId="0" borderId="0" xfId="0" applyFont="1" applyFill="1" applyBorder="1" applyAlignment="1">
      <alignment horizontal="right"/>
    </xf>
    <xf numFmtId="164" fontId="31" fillId="0" borderId="0" xfId="0" applyNumberFormat="1" applyFont="1" applyFill="1" applyBorder="1" applyAlignment="1">
      <alignment horizontal="center"/>
    </xf>
    <xf numFmtId="167" fontId="29" fillId="0" borderId="0" xfId="41" applyNumberFormat="1" applyFont="1" applyFill="1" applyBorder="1"/>
    <xf numFmtId="167" fontId="29" fillId="0" borderId="13" xfId="0" applyNumberFormat="1" applyFont="1" applyFill="1" applyBorder="1" applyAlignment="1">
      <alignment vertical="center"/>
    </xf>
    <xf numFmtId="167" fontId="29" fillId="0" borderId="11" xfId="0" applyNumberFormat="1" applyFont="1" applyFill="1" applyBorder="1" applyAlignment="1">
      <alignment vertical="center"/>
    </xf>
    <xf numFmtId="167" fontId="29" fillId="0" borderId="0" xfId="0" applyNumberFormat="1" applyFont="1" applyFill="1" applyBorder="1"/>
    <xf numFmtId="167" fontId="29" fillId="18" borderId="13" xfId="41" applyNumberFormat="1" applyFont="1" applyFill="1" applyBorder="1" applyAlignment="1"/>
    <xf numFmtId="167" fontId="29" fillId="18" borderId="13" xfId="0" applyNumberFormat="1" applyFont="1" applyFill="1" applyBorder="1" applyAlignment="1">
      <alignment vertical="center"/>
    </xf>
    <xf numFmtId="0" fontId="29" fillId="19" borderId="15" xfId="0" applyFont="1" applyFill="1" applyBorder="1"/>
    <xf numFmtId="0" fontId="31" fillId="19" borderId="18" xfId="0" applyFont="1" applyFill="1" applyBorder="1" applyAlignment="1">
      <alignment horizontal="center"/>
    </xf>
    <xf numFmtId="0" fontId="31" fillId="19" borderId="0" xfId="0" applyFont="1" applyFill="1" applyBorder="1" applyAlignment="1">
      <alignment horizontal="right"/>
    </xf>
    <xf numFmtId="0" fontId="33" fillId="0" borderId="0" xfId="41" applyNumberFormat="1" applyFont="1" applyFill="1" applyBorder="1"/>
    <xf numFmtId="0" fontId="32" fillId="0" borderId="0" xfId="0" applyFont="1" applyFill="1" applyBorder="1" applyAlignment="1">
      <alignment horizontal="right"/>
    </xf>
    <xf numFmtId="0" fontId="33" fillId="0" borderId="0" xfId="0" applyFont="1" applyFill="1" applyBorder="1" applyAlignment="1">
      <alignment horizontal="right"/>
    </xf>
    <xf numFmtId="0" fontId="32" fillId="0" borderId="0" xfId="0" applyFont="1" applyFill="1" applyBorder="1" applyAlignment="1">
      <alignment horizontal="center"/>
    </xf>
    <xf numFmtId="164" fontId="32" fillId="0" borderId="0" xfId="0" applyNumberFormat="1" applyFont="1" applyFill="1" applyBorder="1" applyAlignment="1">
      <alignment horizontal="center"/>
    </xf>
    <xf numFmtId="164" fontId="32" fillId="0" borderId="0" xfId="0" applyNumberFormat="1" applyFont="1" applyFill="1" applyBorder="1"/>
    <xf numFmtId="164" fontId="29" fillId="0" borderId="23" xfId="0" applyNumberFormat="1" applyFont="1" applyFill="1" applyBorder="1" applyAlignment="1">
      <alignment vertical="center"/>
    </xf>
    <xf numFmtId="164" fontId="29" fillId="0" borderId="25" xfId="0" applyNumberFormat="1" applyFont="1" applyFill="1" applyBorder="1" applyAlignment="1">
      <alignment vertical="center"/>
    </xf>
    <xf numFmtId="0" fontId="31" fillId="0" borderId="0" xfId="0" applyFont="1" applyFill="1" applyBorder="1" applyAlignment="1">
      <alignment horizontal="center"/>
    </xf>
    <xf numFmtId="0" fontId="29" fillId="0" borderId="0" xfId="0" applyFont="1" applyFill="1" applyBorder="1" applyAlignment="1">
      <alignment vertical="center" wrapText="1"/>
    </xf>
    <xf numFmtId="0" fontId="33" fillId="0" borderId="0" xfId="41" applyNumberFormat="1" applyFont="1" applyFill="1" applyBorder="1" applyAlignment="1"/>
    <xf numFmtId="0" fontId="29" fillId="0" borderId="0" xfId="0" applyNumberFormat="1" applyFont="1" applyFill="1" applyBorder="1" applyAlignment="1">
      <alignment wrapText="1"/>
    </xf>
    <xf numFmtId="0" fontId="31" fillId="19" borderId="9" xfId="0" applyFont="1" applyFill="1" applyBorder="1" applyAlignment="1">
      <alignment horizontal="center"/>
    </xf>
    <xf numFmtId="0" fontId="31" fillId="19" borderId="19" xfId="0" applyFont="1" applyFill="1" applyBorder="1" applyAlignment="1">
      <alignment horizontal="center"/>
    </xf>
    <xf numFmtId="0" fontId="29" fillId="0" borderId="0" xfId="0" applyFont="1" applyFill="1" applyBorder="1" applyAlignment="1"/>
    <xf numFmtId="49" fontId="44" fillId="0" borderId="0" xfId="0" applyNumberFormat="1" applyFont="1" applyFill="1" applyBorder="1" applyAlignment="1">
      <alignment horizontal="right"/>
    </xf>
    <xf numFmtId="0" fontId="26" fillId="0" borderId="0" xfId="0" applyFont="1" applyFill="1"/>
    <xf numFmtId="0" fontId="39" fillId="0" borderId="0" xfId="0" applyFont="1" applyFill="1" applyBorder="1"/>
    <xf numFmtId="164" fontId="39" fillId="0" borderId="0" xfId="0" applyNumberFormat="1" applyFont="1" applyFill="1" applyBorder="1"/>
    <xf numFmtId="165" fontId="29" fillId="0" borderId="0" xfId="0" applyNumberFormat="1" applyFont="1" applyFill="1" applyBorder="1" applyAlignment="1">
      <alignment horizontal="right"/>
    </xf>
    <xf numFmtId="0" fontId="27" fillId="0" borderId="0" xfId="0" applyNumberFormat="1" applyFont="1" applyFill="1" applyBorder="1"/>
    <xf numFmtId="0" fontId="34" fillId="0" borderId="0" xfId="0" applyFont="1" applyFill="1" applyBorder="1" applyAlignment="1">
      <alignment vertical="top"/>
    </xf>
    <xf numFmtId="0" fontId="47" fillId="0" borderId="0" xfId="0" applyFont="1" applyFill="1" applyBorder="1"/>
    <xf numFmtId="0" fontId="50" fillId="0" borderId="0" xfId="0" applyFont="1" applyFill="1" applyBorder="1"/>
    <xf numFmtId="0" fontId="29" fillId="0" borderId="0" xfId="0" applyFont="1" applyFill="1"/>
    <xf numFmtId="0" fontId="30" fillId="0" borderId="0" xfId="0" applyFont="1" applyFill="1"/>
    <xf numFmtId="0" fontId="49" fillId="0" borderId="0" xfId="0" applyFont="1" applyFill="1"/>
    <xf numFmtId="0" fontId="25" fillId="0" borderId="0" xfId="0" applyFont="1" applyFill="1"/>
    <xf numFmtId="164" fontId="29" fillId="0" borderId="0" xfId="0" applyNumberFormat="1" applyFont="1" applyFill="1"/>
    <xf numFmtId="0" fontId="26" fillId="0" borderId="0" xfId="0" applyFont="1" applyFill="1" applyAlignment="1"/>
    <xf numFmtId="0" fontId="29" fillId="0" borderId="0" xfId="0" applyFont="1" applyFill="1" applyAlignment="1">
      <alignment horizontal="right"/>
    </xf>
    <xf numFmtId="0" fontId="27" fillId="0" borderId="0" xfId="0" applyFont="1" applyFill="1"/>
    <xf numFmtId="0" fontId="48" fillId="0" borderId="0" xfId="0" applyFont="1" applyFill="1"/>
    <xf numFmtId="0" fontId="31" fillId="0" borderId="0" xfId="0" applyFont="1" applyFill="1"/>
    <xf numFmtId="0" fontId="46" fillId="0" borderId="0" xfId="0" applyFont="1" applyFill="1"/>
    <xf numFmtId="0" fontId="45" fillId="0" borderId="0" xfId="0" applyFont="1" applyFill="1" applyAlignment="1"/>
    <xf numFmtId="0" fontId="46" fillId="0" borderId="0" xfId="0" applyFont="1" applyFill="1" applyBorder="1"/>
    <xf numFmtId="0" fontId="46" fillId="0" borderId="0" xfId="0" applyFont="1" applyFill="1" applyAlignment="1">
      <alignment vertical="top"/>
    </xf>
    <xf numFmtId="0" fontId="46" fillId="0" borderId="0" xfId="0" applyFont="1" applyFill="1" applyAlignment="1"/>
    <xf numFmtId="0" fontId="43" fillId="0" borderId="0" xfId="0" applyFont="1" applyFill="1"/>
    <xf numFmtId="0" fontId="44" fillId="0" borderId="0" xfId="0" applyFont="1" applyFill="1" applyAlignment="1">
      <alignment horizontal="right"/>
    </xf>
    <xf numFmtId="164" fontId="29" fillId="0" borderId="23" xfId="0" applyNumberFormat="1" applyFont="1" applyFill="1" applyBorder="1"/>
    <xf numFmtId="167" fontId="29" fillId="0" borderId="13" xfId="41" applyNumberFormat="1" applyFont="1" applyFill="1" applyBorder="1" applyAlignment="1"/>
    <xf numFmtId="164" fontId="33" fillId="0" borderId="0" xfId="0" applyNumberFormat="1" applyFont="1" applyFill="1"/>
    <xf numFmtId="167" fontId="29" fillId="0" borderId="13" xfId="41" applyNumberFormat="1" applyFont="1" applyFill="1" applyBorder="1"/>
    <xf numFmtId="167" fontId="29" fillId="0" borderId="11" xfId="41" applyNumberFormat="1" applyFont="1" applyFill="1" applyBorder="1" applyAlignment="1"/>
    <xf numFmtId="167" fontId="29" fillId="0" borderId="11" xfId="41" applyNumberFormat="1" applyFont="1" applyFill="1" applyBorder="1"/>
    <xf numFmtId="167" fontId="29" fillId="0" borderId="12" xfId="41" applyNumberFormat="1" applyFont="1" applyFill="1" applyBorder="1"/>
    <xf numFmtId="166" fontId="29" fillId="0" borderId="0" xfId="0" applyNumberFormat="1" applyFont="1" applyFill="1" applyBorder="1"/>
    <xf numFmtId="0" fontId="34" fillId="0" borderId="0" xfId="0" applyFont="1" applyFill="1" applyAlignment="1">
      <alignment horizontal="right"/>
    </xf>
    <xf numFmtId="0" fontId="36" fillId="0" borderId="0" xfId="0" applyFont="1" applyFill="1" applyAlignment="1">
      <alignment horizontal="right"/>
    </xf>
    <xf numFmtId="166" fontId="33" fillId="0" borderId="0" xfId="0" applyNumberFormat="1" applyFont="1" applyFill="1" applyBorder="1"/>
    <xf numFmtId="167" fontId="33" fillId="0" borderId="0" xfId="41" applyNumberFormat="1" applyFont="1" applyFill="1" applyBorder="1"/>
    <xf numFmtId="0" fontId="33" fillId="0" borderId="0" xfId="0" applyFont="1" applyFill="1"/>
    <xf numFmtId="167" fontId="33" fillId="0" borderId="0" xfId="41" applyNumberFormat="1" applyFont="1" applyFill="1"/>
    <xf numFmtId="167" fontId="33" fillId="0" borderId="0" xfId="0" applyNumberFormat="1" applyFont="1" applyFill="1"/>
    <xf numFmtId="0" fontId="29" fillId="0" borderId="0" xfId="0" applyNumberFormat="1" applyFont="1" applyFill="1" applyAlignment="1"/>
    <xf numFmtId="0" fontId="33" fillId="0" borderId="0" xfId="41" applyNumberFormat="1" applyFont="1" applyFill="1" applyAlignment="1"/>
    <xf numFmtId="0" fontId="33" fillId="0" borderId="0" xfId="0" applyNumberFormat="1" applyFont="1" applyFill="1" applyAlignment="1"/>
    <xf numFmtId="0" fontId="33" fillId="0" borderId="0" xfId="0" applyNumberFormat="1" applyFont="1" applyFill="1" applyBorder="1" applyAlignment="1"/>
    <xf numFmtId="0" fontId="29" fillId="0" borderId="0" xfId="0" applyFont="1" applyFill="1" applyBorder="1" applyAlignment="1"/>
    <xf numFmtId="0" fontId="33" fillId="0" borderId="0" xfId="0" applyNumberFormat="1" applyFont="1" applyFill="1" applyBorder="1"/>
    <xf numFmtId="0" fontId="51" fillId="0" borderId="0" xfId="0" applyFont="1" applyFill="1"/>
    <xf numFmtId="164" fontId="51" fillId="0" borderId="0" xfId="0" applyNumberFormat="1" applyFont="1" applyFill="1"/>
    <xf numFmtId="9" fontId="33" fillId="0" borderId="0" xfId="41" applyFont="1" applyFill="1"/>
    <xf numFmtId="0" fontId="32" fillId="0" borderId="0" xfId="42" applyFont="1" applyFill="1" applyBorder="1" applyAlignment="1">
      <alignment horizontal="right"/>
    </xf>
    <xf numFmtId="167" fontId="33" fillId="0" borderId="0" xfId="0" applyNumberFormat="1" applyFont="1" applyFill="1" applyBorder="1"/>
    <xf numFmtId="0" fontId="53" fillId="0" borderId="0" xfId="0" applyFont="1" applyFill="1"/>
    <xf numFmtId="9" fontId="26" fillId="0" borderId="0" xfId="41" applyFont="1" applyFill="1"/>
    <xf numFmtId="0" fontId="33" fillId="0" borderId="0" xfId="0" applyFont="1" applyFill="1" applyBorder="1" applyAlignment="1">
      <alignment horizontal="left" indent="1"/>
    </xf>
    <xf numFmtId="164" fontId="31" fillId="0" borderId="0" xfId="0" applyNumberFormat="1" applyFont="1" applyFill="1"/>
    <xf numFmtId="167" fontId="26" fillId="0" borderId="0" xfId="41" applyNumberFormat="1" applyFont="1" applyFill="1"/>
    <xf numFmtId="0" fontId="34" fillId="0" borderId="0" xfId="0" applyFont="1" applyFill="1" applyBorder="1"/>
    <xf numFmtId="9" fontId="26" fillId="0" borderId="0" xfId="41" applyFont="1" applyFill="1" applyAlignment="1"/>
    <xf numFmtId="9" fontId="29" fillId="0" borderId="0" xfId="41" applyFont="1" applyFill="1" applyBorder="1"/>
    <xf numFmtId="0" fontId="26" fillId="0" borderId="0" xfId="0" applyFont="1" applyFill="1" applyAlignment="1">
      <alignment horizontal="center"/>
    </xf>
    <xf numFmtId="0" fontId="31" fillId="0" borderId="0" xfId="0" applyFont="1" applyFill="1" applyBorder="1" applyAlignment="1"/>
    <xf numFmtId="167" fontId="29" fillId="0" borderId="0" xfId="41" applyNumberFormat="1" applyFont="1" applyFill="1"/>
    <xf numFmtId="164" fontId="26" fillId="0" borderId="0" xfId="0" applyNumberFormat="1" applyFont="1" applyFill="1"/>
    <xf numFmtId="0" fontId="26" fillId="0" borderId="0" xfId="0" applyFont="1" applyFill="1" applyBorder="1"/>
    <xf numFmtId="167" fontId="29" fillId="0" borderId="0" xfId="41" applyNumberFormat="1" applyFont="1" applyFill="1" applyBorder="1" applyAlignment="1"/>
    <xf numFmtId="0" fontId="29" fillId="0" borderId="0" xfId="0" applyFont="1" applyFill="1" applyBorder="1"/>
    <xf numFmtId="0" fontId="26" fillId="0" borderId="0" xfId="0" applyFont="1" applyFill="1"/>
    <xf numFmtId="0" fontId="47" fillId="0" borderId="0" xfId="0" applyFont="1" applyFill="1" applyBorder="1"/>
    <xf numFmtId="0" fontId="26" fillId="0" borderId="0" xfId="0" applyFont="1" applyFill="1" applyAlignment="1"/>
    <xf numFmtId="0" fontId="27" fillId="0" borderId="0" xfId="0" applyFont="1"/>
    <xf numFmtId="0" fontId="31" fillId="0" borderId="0" xfId="0" applyFont="1" applyFill="1" applyBorder="1" applyAlignment="1">
      <alignment horizontal="center" vertical="center" wrapText="1"/>
    </xf>
    <xf numFmtId="164" fontId="53" fillId="0" borderId="0" xfId="0" applyNumberFormat="1" applyFont="1" applyFill="1"/>
    <xf numFmtId="164" fontId="71" fillId="0" borderId="0" xfId="0" applyNumberFormat="1" applyFont="1" applyFill="1"/>
    <xf numFmtId="164" fontId="72" fillId="0" borderId="0" xfId="0" applyNumberFormat="1" applyFont="1" applyFill="1" applyBorder="1"/>
    <xf numFmtId="9" fontId="72" fillId="0" borderId="0" xfId="41" applyFont="1" applyFill="1" applyBorder="1"/>
    <xf numFmtId="9" fontId="71" fillId="0" borderId="0" xfId="41" applyFont="1" applyFill="1"/>
    <xf numFmtId="9" fontId="53" fillId="0" borderId="0" xfId="41" applyFont="1" applyFill="1"/>
    <xf numFmtId="10" fontId="26" fillId="0" borderId="0" xfId="41" applyNumberFormat="1" applyFont="1" applyFill="1"/>
    <xf numFmtId="9" fontId="31" fillId="0" borderId="0" xfId="41" applyFont="1" applyFill="1" applyBorder="1"/>
    <xf numFmtId="0" fontId="73" fillId="0" borderId="0" xfId="0" applyFont="1" applyFill="1"/>
    <xf numFmtId="0" fontId="33" fillId="33" borderId="0" xfId="0" applyFont="1" applyFill="1"/>
    <xf numFmtId="0" fontId="40" fillId="0" borderId="0" xfId="0" applyFont="1" applyFill="1"/>
    <xf numFmtId="0" fontId="48" fillId="0" borderId="0" xfId="0" applyFont="1" applyFill="1" applyBorder="1"/>
    <xf numFmtId="0" fontId="27" fillId="0" borderId="0" xfId="43" applyFont="1" applyFill="1"/>
    <xf numFmtId="49" fontId="27" fillId="0" borderId="0" xfId="43" applyNumberFormat="1" applyFont="1" applyFill="1" applyAlignment="1">
      <alignment horizontal="right" vertical="center"/>
    </xf>
    <xf numFmtId="0" fontId="74" fillId="0" borderId="0" xfId="43" applyFont="1" applyFill="1"/>
    <xf numFmtId="0" fontId="29" fillId="0" borderId="0" xfId="43" applyFont="1" applyFill="1"/>
    <xf numFmtId="0" fontId="45" fillId="0" borderId="0" xfId="0" applyFont="1" applyFill="1"/>
    <xf numFmtId="0" fontId="46" fillId="0" borderId="0" xfId="0" applyFont="1" applyAlignment="1">
      <alignment vertical="top" wrapText="1"/>
    </xf>
    <xf numFmtId="0" fontId="45" fillId="0" borderId="0" xfId="0" applyFont="1" applyFill="1" applyAlignment="1">
      <alignment vertical="top"/>
    </xf>
    <xf numFmtId="169" fontId="0" fillId="0" borderId="0" xfId="0" applyNumberFormat="1"/>
    <xf numFmtId="166" fontId="0" fillId="0" borderId="0" xfId="0" applyNumberFormat="1"/>
    <xf numFmtId="9" fontId="26" fillId="0" borderId="0" xfId="41" applyNumberFormat="1" applyFont="1" applyFill="1"/>
    <xf numFmtId="9" fontId="29" fillId="0" borderId="0" xfId="41" applyNumberFormat="1" applyFont="1" applyFill="1" applyBorder="1" applyAlignment="1"/>
    <xf numFmtId="0" fontId="29" fillId="0" borderId="0" xfId="150" applyFont="1" applyFill="1" applyBorder="1"/>
    <xf numFmtId="0" fontId="29" fillId="0" borderId="0" xfId="150" applyFont="1" applyFill="1"/>
    <xf numFmtId="0" fontId="29" fillId="0" borderId="0" xfId="150" applyFont="1" applyFill="1" applyAlignment="1"/>
    <xf numFmtId="164" fontId="29" fillId="0" borderId="0" xfId="150" applyNumberFormat="1" applyFont="1" applyFill="1"/>
    <xf numFmtId="1" fontId="26" fillId="0" borderId="0" xfId="41" applyNumberFormat="1" applyFont="1" applyFill="1"/>
    <xf numFmtId="0" fontId="34" fillId="0" borderId="0" xfId="0" applyFont="1" applyFill="1" applyBorder="1" applyAlignment="1">
      <alignment horizontal="right"/>
    </xf>
    <xf numFmtId="0" fontId="25" fillId="0" borderId="0" xfId="0" applyFont="1"/>
    <xf numFmtId="170" fontId="26" fillId="0" borderId="0" xfId="41" applyNumberFormat="1" applyFont="1" applyFill="1"/>
    <xf numFmtId="0" fontId="31" fillId="33" borderId="31" xfId="0" applyFont="1" applyFill="1" applyBorder="1" applyAlignment="1">
      <alignment horizontal="center" vertical="center"/>
    </xf>
    <xf numFmtId="0" fontId="29" fillId="33" borderId="31" xfId="0" applyFont="1" applyFill="1" applyBorder="1" applyAlignment="1">
      <alignment horizontal="left" indent="1"/>
    </xf>
    <xf numFmtId="0" fontId="31" fillId="33" borderId="31" xfId="0" applyFont="1" applyFill="1" applyBorder="1" applyAlignment="1">
      <alignment vertical="center" wrapText="1"/>
    </xf>
    <xf numFmtId="0" fontId="31" fillId="33" borderId="31" xfId="0" applyFont="1" applyFill="1" applyBorder="1" applyAlignment="1">
      <alignment vertical="center"/>
    </xf>
    <xf numFmtId="0" fontId="29" fillId="33" borderId="31" xfId="0" applyFont="1" applyFill="1" applyBorder="1" applyAlignment="1">
      <alignment horizontal="left" wrapText="1" indent="1"/>
    </xf>
    <xf numFmtId="0" fontId="29" fillId="33" borderId="31" xfId="0" applyFont="1" applyFill="1" applyBorder="1" applyAlignment="1">
      <alignment horizontal="left" vertical="center" indent="1"/>
    </xf>
    <xf numFmtId="0" fontId="31" fillId="33" borderId="32" xfId="0" applyFont="1" applyFill="1" applyBorder="1" applyAlignment="1">
      <alignment vertical="center" wrapText="1"/>
    </xf>
    <xf numFmtId="0" fontId="78" fillId="0" borderId="0" xfId="43" applyFont="1" applyFill="1" applyAlignment="1">
      <alignment horizontal="left" vertical="top"/>
    </xf>
    <xf numFmtId="0" fontId="78" fillId="0" borderId="0" xfId="0" applyFont="1" applyFill="1" applyAlignment="1">
      <alignment horizontal="left" vertical="top"/>
    </xf>
    <xf numFmtId="0" fontId="78" fillId="0" borderId="0" xfId="0" applyFont="1" applyFill="1" applyBorder="1"/>
    <xf numFmtId="0" fontId="78" fillId="0" borderId="0" xfId="43" applyFont="1" applyFill="1" applyBorder="1"/>
    <xf numFmtId="0" fontId="78" fillId="0" borderId="0" xfId="43" applyFont="1" applyFill="1"/>
    <xf numFmtId="0" fontId="80" fillId="0" borderId="0" xfId="0" applyFont="1" applyFill="1" applyBorder="1"/>
    <xf numFmtId="0" fontId="31" fillId="33" borderId="31" xfId="0" applyFont="1" applyFill="1" applyBorder="1" applyAlignment="1">
      <alignment horizontal="right" vertical="center"/>
    </xf>
    <xf numFmtId="0" fontId="82" fillId="0" borderId="0" xfId="0" applyFont="1" applyFill="1"/>
    <xf numFmtId="0" fontId="82" fillId="0" borderId="0" xfId="0" applyFont="1" applyFill="1" applyAlignment="1">
      <alignment horizontal="right"/>
    </xf>
    <xf numFmtId="0" fontId="77" fillId="0" borderId="0" xfId="0" applyFont="1" applyFill="1"/>
    <xf numFmtId="0" fontId="81" fillId="0" borderId="0" xfId="43" applyFont="1" applyFill="1" applyBorder="1"/>
    <xf numFmtId="0" fontId="81" fillId="0" borderId="0" xfId="43" applyFont="1" applyFill="1" applyBorder="1" applyAlignment="1">
      <alignment horizontal="left" vertical="center" indent="1"/>
    </xf>
    <xf numFmtId="0" fontId="84" fillId="0" borderId="0" xfId="0" applyFont="1" applyFill="1"/>
    <xf numFmtId="0" fontId="83" fillId="0" borderId="0" xfId="0" applyFont="1" applyFill="1"/>
    <xf numFmtId="49" fontId="81" fillId="0" borderId="0" xfId="43" applyNumberFormat="1" applyFont="1" applyFill="1" applyBorder="1" applyAlignment="1">
      <alignment horizontal="left" vertical="center"/>
    </xf>
    <xf numFmtId="0" fontId="81" fillId="0" borderId="0" xfId="43" applyFont="1" applyFill="1" applyBorder="1" applyAlignment="1">
      <alignment horizontal="left" vertical="center"/>
    </xf>
    <xf numFmtId="0" fontId="81" fillId="0" borderId="0" xfId="43" applyFont="1" applyFill="1" applyBorder="1" applyAlignment="1">
      <alignment horizontal="right" vertical="center"/>
    </xf>
    <xf numFmtId="164" fontId="29" fillId="33" borderId="31" xfId="0" applyNumberFormat="1" applyFont="1" applyFill="1" applyBorder="1" applyAlignment="1">
      <alignment horizontal="right" vertical="top"/>
    </xf>
    <xf numFmtId="0" fontId="30" fillId="0" borderId="0" xfId="0" applyFont="1" applyFill="1" applyBorder="1" applyAlignment="1">
      <alignment vertical="top"/>
    </xf>
    <xf numFmtId="0" fontId="29" fillId="0" borderId="0" xfId="0" applyFont="1" applyFill="1" applyBorder="1" applyAlignment="1">
      <alignment vertical="top"/>
    </xf>
    <xf numFmtId="164" fontId="31" fillId="33" borderId="31" xfId="0" applyNumberFormat="1" applyFont="1" applyFill="1" applyBorder="1" applyAlignment="1">
      <alignment horizontal="right" vertical="top"/>
    </xf>
    <xf numFmtId="0" fontId="31" fillId="33" borderId="31" xfId="0" applyFont="1" applyFill="1" applyBorder="1" applyAlignment="1">
      <alignment horizontal="right" vertical="top"/>
    </xf>
    <xf numFmtId="0" fontId="31" fillId="33" borderId="32" xfId="0" applyFont="1" applyFill="1" applyBorder="1" applyAlignment="1">
      <alignment horizontal="right" vertical="top"/>
    </xf>
    <xf numFmtId="164" fontId="31" fillId="33" borderId="31" xfId="0" applyNumberFormat="1" applyFont="1" applyFill="1" applyBorder="1" applyAlignment="1">
      <alignment vertical="top"/>
    </xf>
    <xf numFmtId="164" fontId="29" fillId="33" borderId="31" xfId="0" applyNumberFormat="1" applyFont="1" applyFill="1" applyBorder="1" applyAlignment="1">
      <alignment vertical="top"/>
    </xf>
    <xf numFmtId="0" fontId="31" fillId="33" borderId="31" xfId="42" applyFont="1" applyFill="1" applyBorder="1" applyAlignment="1">
      <alignment horizontal="right" vertical="top"/>
    </xf>
    <xf numFmtId="0" fontId="29" fillId="33" borderId="31" xfId="0" applyFont="1" applyFill="1" applyBorder="1" applyAlignment="1">
      <alignment horizontal="left" vertical="top"/>
    </xf>
    <xf numFmtId="0" fontId="30" fillId="0" borderId="0" xfId="0" applyFont="1" applyFill="1" applyBorder="1" applyAlignment="1"/>
    <xf numFmtId="0" fontId="30" fillId="0" borderId="0" xfId="0" applyFont="1" applyFill="1" applyBorder="1" applyAlignment="1">
      <alignment horizontal="left" vertical="top"/>
    </xf>
    <xf numFmtId="167" fontId="31" fillId="33" borderId="31" xfId="41" applyNumberFormat="1" applyFont="1" applyFill="1" applyBorder="1" applyAlignment="1">
      <alignment vertical="top"/>
    </xf>
    <xf numFmtId="167" fontId="31" fillId="33" borderId="31" xfId="0" applyNumberFormat="1" applyFont="1" applyFill="1" applyBorder="1" applyAlignment="1">
      <alignment vertical="top"/>
    </xf>
    <xf numFmtId="167" fontId="29" fillId="33" borderId="31" xfId="0" applyNumberFormat="1" applyFont="1" applyFill="1" applyBorder="1" applyAlignment="1">
      <alignment vertical="top"/>
    </xf>
    <xf numFmtId="167" fontId="31" fillId="33" borderId="31" xfId="41" applyNumberFormat="1" applyFont="1" applyFill="1" applyBorder="1" applyAlignment="1">
      <alignment horizontal="right" vertical="top"/>
    </xf>
    <xf numFmtId="167" fontId="31" fillId="33" borderId="31" xfId="0" applyNumberFormat="1" applyFont="1" applyFill="1" applyBorder="1" applyAlignment="1">
      <alignment horizontal="right" vertical="top"/>
    </xf>
    <xf numFmtId="167" fontId="29" fillId="33" borderId="31" xfId="0" applyNumberFormat="1" applyFont="1" applyFill="1" applyBorder="1" applyAlignment="1">
      <alignment horizontal="right" vertical="top"/>
    </xf>
    <xf numFmtId="164" fontId="35" fillId="33" borderId="31" xfId="0" applyNumberFormat="1" applyFont="1" applyFill="1" applyBorder="1" applyAlignment="1" applyProtection="1">
      <alignment horizontal="right" vertical="top"/>
    </xf>
    <xf numFmtId="0" fontId="31" fillId="33" borderId="31" xfId="0" applyFont="1" applyFill="1" applyBorder="1" applyAlignment="1">
      <alignment horizontal="right" wrapText="1"/>
    </xf>
    <xf numFmtId="0" fontId="31" fillId="33" borderId="33" xfId="0" applyFont="1" applyFill="1" applyBorder="1" applyAlignment="1">
      <alignment horizontal="right" vertical="top"/>
    </xf>
    <xf numFmtId="0" fontId="8" fillId="0" borderId="0" xfId="0" applyFont="1"/>
    <xf numFmtId="0" fontId="86" fillId="0" borderId="0" xfId="0" applyFont="1"/>
    <xf numFmtId="0" fontId="55" fillId="0" borderId="0" xfId="171" applyFont="1"/>
    <xf numFmtId="0" fontId="55" fillId="0" borderId="0" xfId="0" applyFont="1"/>
    <xf numFmtId="0" fontId="87" fillId="0" borderId="0" xfId="0" applyFont="1"/>
    <xf numFmtId="0" fontId="31" fillId="0" borderId="0" xfId="0" applyFont="1" applyFill="1" applyAlignment="1"/>
    <xf numFmtId="0" fontId="40" fillId="0" borderId="0" xfId="0" applyFont="1" applyFill="1" applyAlignment="1">
      <alignment horizontal="left" vertical="center"/>
    </xf>
    <xf numFmtId="0" fontId="27" fillId="0" borderId="0" xfId="0" applyFont="1" applyFill="1" applyAlignment="1">
      <alignment horizontal="right"/>
    </xf>
    <xf numFmtId="0" fontId="40" fillId="0" borderId="0" xfId="0" applyFont="1" applyFill="1" applyAlignment="1"/>
    <xf numFmtId="0" fontId="78" fillId="0" borderId="0" xfId="43" applyFont="1"/>
    <xf numFmtId="164" fontId="31" fillId="33" borderId="31" xfId="0" applyNumberFormat="1" applyFont="1" applyFill="1" applyBorder="1" applyAlignment="1">
      <alignment horizontal="right" vertical="top"/>
    </xf>
    <xf numFmtId="164" fontId="29" fillId="33" borderId="31" xfId="0" applyNumberFormat="1" applyFont="1" applyFill="1" applyBorder="1" applyAlignment="1">
      <alignment horizontal="right" vertical="top"/>
    </xf>
    <xf numFmtId="0" fontId="31" fillId="33" borderId="31" xfId="0" applyFont="1" applyFill="1" applyBorder="1" applyAlignment="1">
      <alignment horizontal="left" vertical="top"/>
    </xf>
    <xf numFmtId="0" fontId="31" fillId="33" borderId="31" xfId="0" applyFont="1" applyFill="1" applyBorder="1" applyAlignment="1">
      <alignment horizontal="right" vertical="top"/>
    </xf>
    <xf numFmtId="0" fontId="31" fillId="33" borderId="31" xfId="0" applyFont="1" applyFill="1" applyBorder="1" applyAlignment="1">
      <alignment horizontal="right" vertical="top" wrapText="1"/>
    </xf>
    <xf numFmtId="49" fontId="88" fillId="0" borderId="0" xfId="0" applyNumberFormat="1" applyFont="1" applyFill="1" applyBorder="1" applyAlignment="1">
      <alignment horizontal="left" vertical="center"/>
    </xf>
    <xf numFmtId="0" fontId="88" fillId="0" borderId="0" xfId="0" applyFont="1" applyFill="1" applyBorder="1" applyAlignment="1">
      <alignment horizontal="left" vertical="center"/>
    </xf>
    <xf numFmtId="0" fontId="88" fillId="0" borderId="0" xfId="0" applyFont="1" applyFill="1" applyBorder="1" applyAlignment="1"/>
    <xf numFmtId="0" fontId="88" fillId="0" borderId="0" xfId="0" applyFont="1" applyFill="1" applyBorder="1" applyAlignment="1">
      <alignment horizontal="right" vertical="center"/>
    </xf>
    <xf numFmtId="0" fontId="88" fillId="0" borderId="0" xfId="0" applyFont="1" applyFill="1" applyBorder="1"/>
    <xf numFmtId="0" fontId="88" fillId="0" borderId="0" xfId="0" applyFont="1" applyFill="1" applyBorder="1" applyAlignment="1">
      <alignment horizontal="left" vertical="center" indent="1"/>
    </xf>
    <xf numFmtId="49" fontId="88" fillId="0" borderId="0" xfId="43" applyNumberFormat="1" applyFont="1" applyFill="1" applyBorder="1" applyAlignment="1">
      <alignment horizontal="left" vertical="center"/>
    </xf>
    <xf numFmtId="0" fontId="88" fillId="0" borderId="0" xfId="43" applyFont="1" applyFill="1" applyBorder="1" applyAlignment="1">
      <alignment horizontal="left" vertical="center"/>
    </xf>
    <xf numFmtId="0" fontId="88" fillId="0" borderId="0" xfId="43" applyFont="1" applyFill="1" applyBorder="1"/>
    <xf numFmtId="0" fontId="88" fillId="0" borderId="0" xfId="43" applyFont="1" applyFill="1" applyBorder="1" applyAlignment="1">
      <alignment horizontal="left" vertical="center" indent="1"/>
    </xf>
    <xf numFmtId="0" fontId="88" fillId="0" borderId="0" xfId="43" applyFont="1" applyFill="1" applyBorder="1" applyAlignment="1">
      <alignment horizontal="right" vertical="center"/>
    </xf>
    <xf numFmtId="0" fontId="88" fillId="0" borderId="0" xfId="0" applyFont="1" applyFill="1" applyBorder="1" applyAlignment="1">
      <alignment horizontal="right"/>
    </xf>
    <xf numFmtId="0" fontId="89" fillId="0" borderId="0" xfId="0" applyFont="1" applyFill="1" applyBorder="1"/>
    <xf numFmtId="0" fontId="90" fillId="0" borderId="0" xfId="0" applyFont="1" applyFill="1" applyBorder="1"/>
    <xf numFmtId="0" fontId="30" fillId="0" borderId="0" xfId="0" applyFont="1" applyFill="1" applyBorder="1" applyAlignment="1">
      <alignment horizontal="left"/>
    </xf>
    <xf numFmtId="0" fontId="90" fillId="0" borderId="0" xfId="0" applyFont="1" applyFill="1"/>
    <xf numFmtId="0" fontId="90" fillId="0" borderId="0" xfId="150" applyFont="1" applyFill="1" applyBorder="1"/>
    <xf numFmtId="49" fontId="39" fillId="0" borderId="0" xfId="0" applyNumberFormat="1" applyFont="1" applyFill="1" applyBorder="1" applyAlignment="1">
      <alignment horizontal="right"/>
    </xf>
    <xf numFmtId="49" fontId="39" fillId="0" borderId="0" xfId="0" applyNumberFormat="1" applyFont="1" applyFill="1" applyAlignment="1">
      <alignment horizontal="right"/>
    </xf>
    <xf numFmtId="49" fontId="39" fillId="0" borderId="0" xfId="150" applyNumberFormat="1" applyFont="1" applyFill="1" applyAlignment="1">
      <alignment horizontal="right"/>
    </xf>
    <xf numFmtId="9" fontId="31" fillId="33" borderId="31" xfId="41" applyFont="1" applyFill="1" applyBorder="1" applyAlignment="1">
      <alignment vertical="top"/>
    </xf>
    <xf numFmtId="9" fontId="29" fillId="33" borderId="31" xfId="41" applyFont="1" applyFill="1" applyBorder="1" applyAlignment="1">
      <alignment horizontal="right" vertical="top"/>
    </xf>
    <xf numFmtId="0" fontId="29" fillId="33" borderId="31" xfId="0" applyFont="1" applyFill="1" applyBorder="1" applyAlignment="1">
      <alignment vertical="top"/>
    </xf>
    <xf numFmtId="164" fontId="29" fillId="33" borderId="31" xfId="41" applyNumberFormat="1" applyFont="1" applyFill="1" applyBorder="1" applyAlignment="1">
      <alignment vertical="top"/>
    </xf>
    <xf numFmtId="0" fontId="31" fillId="33" borderId="31" xfId="0" applyFont="1" applyFill="1" applyBorder="1" applyAlignment="1">
      <alignment vertical="top"/>
    </xf>
    <xf numFmtId="0" fontId="31" fillId="33" borderId="31" xfId="0" applyFont="1" applyFill="1" applyBorder="1" applyAlignment="1">
      <alignment vertical="top" wrapText="1"/>
    </xf>
    <xf numFmtId="167" fontId="29" fillId="33" borderId="31" xfId="41" applyNumberFormat="1" applyFont="1" applyFill="1" applyBorder="1" applyAlignment="1">
      <alignment horizontal="right" vertical="top"/>
    </xf>
    <xf numFmtId="0" fontId="27" fillId="0" borderId="0" xfId="168" applyFont="1"/>
    <xf numFmtId="49" fontId="41" fillId="0" borderId="0" xfId="168" applyNumberFormat="1" applyFont="1" applyAlignment="1">
      <alignment vertical="center"/>
    </xf>
    <xf numFmtId="0" fontId="27" fillId="0" borderId="0" xfId="168" applyFont="1" applyAlignment="1">
      <alignment horizontal="left" vertical="center" indent="1"/>
    </xf>
    <xf numFmtId="0" fontId="27" fillId="0" borderId="0" xfId="168" applyFont="1" applyAlignment="1">
      <alignment horizontal="right" vertical="center"/>
    </xf>
    <xf numFmtId="0" fontId="40" fillId="0" borderId="0" xfId="168" applyFont="1"/>
    <xf numFmtId="0" fontId="38" fillId="0" borderId="0" xfId="168" applyFont="1"/>
    <xf numFmtId="0" fontId="38" fillId="0" borderId="0" xfId="168" applyFont="1" applyAlignment="1">
      <alignment horizontal="left" vertical="center" indent="1"/>
    </xf>
    <xf numFmtId="0" fontId="38" fillId="0" borderId="0" xfId="168" applyFont="1" applyAlignment="1">
      <alignment horizontal="right" vertical="center"/>
    </xf>
    <xf numFmtId="0" fontId="40" fillId="0" borderId="0" xfId="168" applyFont="1" applyAlignment="1">
      <alignment horizontal="center"/>
    </xf>
    <xf numFmtId="0" fontId="27" fillId="0" borderId="0" xfId="168" applyFont="1" applyAlignment="1">
      <alignment horizontal="left" vertical="center"/>
    </xf>
    <xf numFmtId="0" fontId="37" fillId="0" borderId="0" xfId="168" applyFont="1"/>
    <xf numFmtId="49" fontId="42" fillId="0" borderId="0" xfId="168" applyNumberFormat="1" applyFont="1" applyAlignment="1">
      <alignment vertical="center"/>
    </xf>
    <xf numFmtId="49" fontId="77" fillId="0" borderId="0" xfId="172" applyNumberFormat="1" applyFont="1" applyAlignment="1">
      <alignment vertical="top" wrapText="1"/>
    </xf>
    <xf numFmtId="0" fontId="41" fillId="0" borderId="0" xfId="168" applyFont="1" applyAlignment="1">
      <alignment horizontal="center" vertical="center"/>
    </xf>
    <xf numFmtId="0" fontId="91" fillId="0" borderId="0" xfId="172" applyFont="1" applyAlignment="1">
      <alignment horizontal="left" vertical="center" wrapText="1"/>
    </xf>
    <xf numFmtId="0" fontId="41" fillId="0" borderId="0" xfId="168" applyFont="1" applyAlignment="1">
      <alignment horizontal="left" vertical="center"/>
    </xf>
    <xf numFmtId="164" fontId="31" fillId="33" borderId="31" xfId="0" applyNumberFormat="1" applyFont="1" applyFill="1" applyBorder="1" applyAlignment="1">
      <alignment horizontal="right" vertical="top"/>
    </xf>
    <xf numFmtId="164" fontId="29" fillId="33" borderId="31" xfId="0" applyNumberFormat="1" applyFont="1" applyFill="1" applyBorder="1" applyAlignment="1">
      <alignment horizontal="right" vertical="top"/>
    </xf>
    <xf numFmtId="0" fontId="31" fillId="33" borderId="31" xfId="0" applyFont="1" applyFill="1" applyBorder="1" applyAlignment="1">
      <alignment horizontal="right" vertical="top"/>
    </xf>
    <xf numFmtId="0" fontId="82" fillId="0" borderId="0" xfId="0" applyNumberFormat="1" applyFont="1" applyFill="1" applyBorder="1" applyAlignment="1"/>
    <xf numFmtId="0" fontId="82" fillId="0" borderId="0" xfId="0" applyNumberFormat="1" applyFont="1" applyFill="1" applyBorder="1"/>
    <xf numFmtId="0" fontId="82" fillId="0" borderId="0" xfId="41" applyNumberFormat="1" applyFont="1" applyFill="1" applyBorder="1" applyAlignment="1"/>
    <xf numFmtId="166" fontId="82" fillId="0" borderId="0" xfId="0" applyNumberFormat="1" applyFont="1" applyFill="1" applyBorder="1"/>
    <xf numFmtId="167" fontId="82" fillId="0" borderId="0" xfId="41" applyNumberFormat="1" applyFont="1" applyFill="1"/>
    <xf numFmtId="164" fontId="82" fillId="0" borderId="0" xfId="0" applyNumberFormat="1" applyFont="1" applyFill="1"/>
    <xf numFmtId="164" fontId="31" fillId="33" borderId="31" xfId="0" applyNumberFormat="1" applyFont="1" applyFill="1" applyBorder="1" applyAlignment="1">
      <alignment horizontal="right" vertical="top"/>
    </xf>
    <xf numFmtId="164" fontId="29" fillId="33" borderId="31" xfId="0" applyNumberFormat="1" applyFont="1" applyFill="1" applyBorder="1" applyAlignment="1">
      <alignment horizontal="right" vertical="top"/>
    </xf>
    <xf numFmtId="0" fontId="31" fillId="33" borderId="31" xfId="0" applyFont="1" applyFill="1" applyBorder="1" applyAlignment="1">
      <alignment horizontal="right" vertical="top"/>
    </xf>
    <xf numFmtId="0" fontId="31" fillId="33" borderId="34" xfId="0" applyFont="1" applyFill="1" applyBorder="1" applyAlignment="1">
      <alignment horizontal="right" vertical="top"/>
    </xf>
    <xf numFmtId="0" fontId="31" fillId="33" borderId="35" xfId="0" applyFont="1" applyFill="1" applyBorder="1" applyAlignment="1">
      <alignment horizontal="right" vertical="top"/>
    </xf>
    <xf numFmtId="164" fontId="29" fillId="33" borderId="34" xfId="0" applyNumberFormat="1" applyFont="1" applyFill="1" applyBorder="1" applyAlignment="1">
      <alignment horizontal="right" vertical="top"/>
    </xf>
    <xf numFmtId="164" fontId="29" fillId="33" borderId="35" xfId="0" applyNumberFormat="1" applyFont="1" applyFill="1" applyBorder="1" applyAlignment="1">
      <alignment horizontal="right" vertical="top"/>
    </xf>
    <xf numFmtId="164" fontId="31" fillId="33" borderId="34" xfId="0" applyNumberFormat="1" applyFont="1" applyFill="1" applyBorder="1" applyAlignment="1">
      <alignment horizontal="right" vertical="top"/>
    </xf>
    <xf numFmtId="164" fontId="31" fillId="33" borderId="35" xfId="0" applyNumberFormat="1" applyFont="1" applyFill="1" applyBorder="1" applyAlignment="1">
      <alignment horizontal="right" vertical="top"/>
    </xf>
    <xf numFmtId="164" fontId="31" fillId="33" borderId="34" xfId="0" applyNumberFormat="1" applyFont="1" applyFill="1" applyBorder="1" applyAlignment="1">
      <alignment vertical="top"/>
    </xf>
    <xf numFmtId="164" fontId="31" fillId="33" borderId="35" xfId="0" applyNumberFormat="1" applyFont="1" applyFill="1" applyBorder="1" applyAlignment="1">
      <alignment vertical="top"/>
    </xf>
    <xf numFmtId="164" fontId="29" fillId="33" borderId="34" xfId="0" applyNumberFormat="1" applyFont="1" applyFill="1" applyBorder="1" applyAlignment="1">
      <alignment vertical="top"/>
    </xf>
    <xf numFmtId="164" fontId="29" fillId="33" borderId="35" xfId="0" applyNumberFormat="1" applyFont="1" applyFill="1" applyBorder="1" applyAlignment="1">
      <alignment vertical="top"/>
    </xf>
    <xf numFmtId="0" fontId="31" fillId="33" borderId="34" xfId="0" applyFont="1" applyFill="1" applyBorder="1" applyAlignment="1">
      <alignment horizontal="right" vertical="center"/>
    </xf>
    <xf numFmtId="0" fontId="31" fillId="33" borderId="35" xfId="0" applyFont="1" applyFill="1" applyBorder="1" applyAlignment="1">
      <alignment horizontal="right" vertical="top" wrapText="1"/>
    </xf>
    <xf numFmtId="9" fontId="31" fillId="33" borderId="35" xfId="41" applyFont="1" applyFill="1" applyBorder="1" applyAlignment="1">
      <alignment vertical="top"/>
    </xf>
    <xf numFmtId="9" fontId="29" fillId="33" borderId="35" xfId="41" applyFont="1" applyFill="1" applyBorder="1" applyAlignment="1">
      <alignment horizontal="right" vertical="top"/>
    </xf>
    <xf numFmtId="164" fontId="31" fillId="33" borderId="31" xfId="0" applyNumberFormat="1" applyFont="1" applyFill="1" applyBorder="1" applyAlignment="1">
      <alignment horizontal="right" vertical="top"/>
    </xf>
    <xf numFmtId="164" fontId="29" fillId="33" borderId="34" xfId="0" applyNumberFormat="1" applyFont="1" applyFill="1" applyBorder="1" applyAlignment="1">
      <alignment horizontal="right" vertical="top"/>
    </xf>
    <xf numFmtId="164" fontId="29" fillId="33" borderId="31" xfId="0" applyNumberFormat="1" applyFont="1" applyFill="1" applyBorder="1" applyAlignment="1">
      <alignment horizontal="right" vertical="top"/>
    </xf>
    <xf numFmtId="164" fontId="31" fillId="33" borderId="34" xfId="0" applyNumberFormat="1" applyFont="1" applyFill="1" applyBorder="1" applyAlignment="1">
      <alignment horizontal="right" vertical="top"/>
    </xf>
    <xf numFmtId="164" fontId="29" fillId="33" borderId="34" xfId="0" applyNumberFormat="1" applyFont="1" applyFill="1" applyBorder="1" applyAlignment="1">
      <alignment horizontal="right" vertical="top"/>
    </xf>
    <xf numFmtId="0" fontId="31" fillId="33" borderId="31" xfId="0" applyFont="1" applyFill="1" applyBorder="1" applyAlignment="1">
      <alignment horizontal="right" vertical="top"/>
    </xf>
    <xf numFmtId="164" fontId="31" fillId="33" borderId="34" xfId="0" applyNumberFormat="1" applyFont="1" applyFill="1" applyBorder="1" applyAlignment="1">
      <alignment horizontal="right" vertical="top"/>
    </xf>
    <xf numFmtId="0" fontId="96" fillId="0" borderId="0" xfId="0" applyFont="1" applyFill="1" applyAlignment="1">
      <alignment horizontal="left" vertical="top"/>
    </xf>
    <xf numFmtId="0" fontId="97" fillId="0" borderId="0" xfId="173" applyFont="1"/>
    <xf numFmtId="49" fontId="8" fillId="0" borderId="0" xfId="0" applyNumberFormat="1" applyFont="1" applyFill="1" applyBorder="1" applyAlignment="1">
      <alignment horizontal="right"/>
    </xf>
    <xf numFmtId="0" fontId="98" fillId="0" borderId="0" xfId="173" applyFont="1"/>
    <xf numFmtId="164" fontId="98" fillId="0" borderId="36" xfId="173" applyNumberFormat="1" applyFont="1" applyBorder="1"/>
    <xf numFmtId="167" fontId="98" fillId="0" borderId="36" xfId="174" applyNumberFormat="1" applyFont="1" applyBorder="1"/>
    <xf numFmtId="0" fontId="97" fillId="0" borderId="0" xfId="173" applyFont="1" applyAlignment="1">
      <alignment horizontal="right"/>
    </xf>
    <xf numFmtId="164" fontId="97" fillId="0" borderId="0" xfId="173" applyNumberFormat="1" applyFont="1"/>
    <xf numFmtId="167" fontId="55" fillId="0" borderId="0" xfId="174" applyNumberFormat="1" applyFont="1"/>
    <xf numFmtId="167" fontId="8" fillId="0" borderId="0" xfId="174" applyNumberFormat="1" applyFont="1"/>
    <xf numFmtId="164" fontId="98" fillId="0" borderId="0" xfId="173" applyNumberFormat="1" applyFont="1"/>
    <xf numFmtId="167" fontId="98" fillId="0" borderId="0" xfId="174" applyNumberFormat="1" applyFont="1"/>
    <xf numFmtId="164" fontId="97" fillId="0" borderId="0" xfId="173" applyNumberFormat="1" applyFont="1" applyFill="1"/>
    <xf numFmtId="0" fontId="98" fillId="0" borderId="0" xfId="173" applyFont="1" applyAlignment="1">
      <alignment horizontal="left"/>
    </xf>
    <xf numFmtId="164" fontId="33" fillId="33" borderId="34" xfId="0" applyNumberFormat="1" applyFont="1" applyFill="1" applyBorder="1" applyAlignment="1">
      <alignment horizontal="right" vertical="top"/>
    </xf>
    <xf numFmtId="164" fontId="33" fillId="33" borderId="31" xfId="0" applyNumberFormat="1" applyFont="1" applyFill="1" applyBorder="1" applyAlignment="1">
      <alignment horizontal="right" vertical="top"/>
    </xf>
    <xf numFmtId="164" fontId="33" fillId="33" borderId="35" xfId="0" applyNumberFormat="1" applyFont="1" applyFill="1" applyBorder="1" applyAlignment="1">
      <alignment horizontal="right" vertical="top"/>
    </xf>
    <xf numFmtId="164" fontId="32" fillId="33" borderId="31" xfId="0" applyNumberFormat="1" applyFont="1" applyFill="1" applyBorder="1" applyAlignment="1">
      <alignment horizontal="right" vertical="top"/>
    </xf>
    <xf numFmtId="164" fontId="32" fillId="33" borderId="34" xfId="0" applyNumberFormat="1" applyFont="1" applyFill="1" applyBorder="1" applyAlignment="1">
      <alignment horizontal="right" vertical="top"/>
    </xf>
    <xf numFmtId="164" fontId="32" fillId="33" borderId="35" xfId="0" applyNumberFormat="1" applyFont="1" applyFill="1" applyBorder="1" applyAlignment="1">
      <alignment horizontal="right" vertical="top"/>
    </xf>
    <xf numFmtId="164" fontId="32" fillId="33" borderId="34" xfId="0" applyNumberFormat="1" applyFont="1" applyFill="1" applyBorder="1" applyAlignment="1">
      <alignment vertical="top"/>
    </xf>
    <xf numFmtId="164" fontId="32" fillId="33" borderId="31" xfId="0" applyNumberFormat="1" applyFont="1" applyFill="1" applyBorder="1" applyAlignment="1">
      <alignment vertical="top"/>
    </xf>
    <xf numFmtId="164" fontId="32" fillId="33" borderId="35" xfId="0" applyNumberFormat="1" applyFont="1" applyFill="1" applyBorder="1" applyAlignment="1">
      <alignment vertical="top"/>
    </xf>
    <xf numFmtId="164" fontId="33" fillId="33" borderId="34" xfId="0" applyNumberFormat="1" applyFont="1" applyFill="1" applyBorder="1" applyAlignment="1">
      <alignment vertical="top"/>
    </xf>
    <xf numFmtId="164" fontId="33" fillId="33" borderId="31" xfId="0" applyNumberFormat="1" applyFont="1" applyFill="1" applyBorder="1" applyAlignment="1">
      <alignment vertical="top"/>
    </xf>
    <xf numFmtId="164" fontId="33" fillId="33" borderId="35" xfId="0" applyNumberFormat="1" applyFont="1" applyFill="1" applyBorder="1" applyAlignment="1">
      <alignment vertical="top"/>
    </xf>
    <xf numFmtId="0" fontId="31" fillId="33" borderId="0" xfId="0" applyFont="1" applyFill="1" applyBorder="1" applyAlignment="1">
      <alignment horizontal="left" vertical="top"/>
    </xf>
    <xf numFmtId="0" fontId="31" fillId="33" borderId="0" xfId="0" applyFont="1" applyFill="1" applyBorder="1" applyAlignment="1">
      <alignment horizontal="right" vertical="center"/>
    </xf>
    <xf numFmtId="164" fontId="31" fillId="33" borderId="0" xfId="0" applyNumberFormat="1" applyFont="1" applyFill="1" applyBorder="1" applyAlignment="1">
      <alignment horizontal="right" vertical="top"/>
    </xf>
    <xf numFmtId="0" fontId="29" fillId="33" borderId="32" xfId="0" applyFont="1" applyFill="1" applyBorder="1" applyAlignment="1">
      <alignment horizontal="left" indent="1"/>
    </xf>
    <xf numFmtId="164" fontId="29" fillId="33" borderId="32" xfId="0" applyNumberFormat="1" applyFont="1" applyFill="1" applyBorder="1" applyAlignment="1">
      <alignment horizontal="right" vertical="top"/>
    </xf>
    <xf numFmtId="0" fontId="29" fillId="33" borderId="33" xfId="0" applyFont="1" applyFill="1" applyBorder="1" applyAlignment="1">
      <alignment horizontal="left" indent="1"/>
    </xf>
    <xf numFmtId="164" fontId="29" fillId="33" borderId="33" xfId="0" applyNumberFormat="1" applyFont="1" applyFill="1" applyBorder="1" applyAlignment="1">
      <alignment horizontal="right" vertical="top"/>
    </xf>
    <xf numFmtId="9" fontId="33" fillId="33" borderId="0" xfId="41" applyFont="1" applyFill="1" applyBorder="1" applyAlignment="1">
      <alignment horizontal="right" vertical="top"/>
    </xf>
    <xf numFmtId="164" fontId="33" fillId="33" borderId="0" xfId="0" applyNumberFormat="1" applyFont="1" applyFill="1" applyBorder="1" applyAlignment="1">
      <alignment horizontal="right" vertical="top"/>
    </xf>
    <xf numFmtId="164" fontId="32" fillId="33" borderId="0" xfId="0" applyNumberFormat="1" applyFont="1" applyFill="1" applyBorder="1" applyAlignment="1">
      <alignment horizontal="right" vertical="top"/>
    </xf>
    <xf numFmtId="0" fontId="31" fillId="33" borderId="31" xfId="0" applyFont="1" applyFill="1" applyBorder="1" applyAlignment="1">
      <alignment horizontal="right" vertical="top"/>
    </xf>
    <xf numFmtId="0" fontId="29" fillId="33" borderId="0" xfId="0" applyFont="1" applyFill="1" applyBorder="1" applyAlignment="1">
      <alignment horizontal="left" indent="1"/>
    </xf>
    <xf numFmtId="164" fontId="29" fillId="33" borderId="0" xfId="0" applyNumberFormat="1" applyFont="1" applyFill="1" applyBorder="1" applyAlignment="1">
      <alignment horizontal="right" vertical="top"/>
    </xf>
    <xf numFmtId="167" fontId="31" fillId="33" borderId="35" xfId="41" applyNumberFormat="1" applyFont="1" applyFill="1" applyBorder="1" applyAlignment="1">
      <alignment horizontal="right" vertical="top"/>
    </xf>
    <xf numFmtId="167" fontId="29" fillId="33" borderId="35" xfId="41" applyNumberFormat="1" applyFont="1" applyFill="1" applyBorder="1" applyAlignment="1">
      <alignment horizontal="right" vertical="top"/>
    </xf>
    <xf numFmtId="167" fontId="31" fillId="33" borderId="35" xfId="41" applyNumberFormat="1" applyFont="1" applyFill="1" applyBorder="1" applyAlignment="1">
      <alignment vertical="top"/>
    </xf>
    <xf numFmtId="167" fontId="29" fillId="33" borderId="35" xfId="41" applyNumberFormat="1" applyFont="1" applyFill="1" applyBorder="1" applyAlignment="1">
      <alignment vertical="top"/>
    </xf>
    <xf numFmtId="167" fontId="29" fillId="33" borderId="35" xfId="0" applyNumberFormat="1" applyFont="1" applyFill="1" applyBorder="1" applyAlignment="1">
      <alignment horizontal="right" vertical="top"/>
    </xf>
    <xf numFmtId="0" fontId="39" fillId="0" borderId="0" xfId="150" applyFont="1"/>
    <xf numFmtId="164" fontId="39" fillId="0" borderId="0" xfId="150" applyNumberFormat="1" applyFont="1"/>
    <xf numFmtId="0" fontId="33" fillId="0" borderId="0" xfId="150" applyFont="1" applyFill="1"/>
    <xf numFmtId="0" fontId="31" fillId="33" borderId="31" xfId="0" applyFont="1" applyFill="1" applyBorder="1" applyAlignment="1">
      <alignment horizontal="left" vertical="top" wrapText="1"/>
    </xf>
    <xf numFmtId="0" fontId="31" fillId="33" borderId="31" xfId="0" applyFont="1" applyFill="1" applyBorder="1" applyAlignment="1">
      <alignment horizontal="left" vertical="top"/>
    </xf>
    <xf numFmtId="164" fontId="31" fillId="33" borderId="31" xfId="0" applyNumberFormat="1" applyFont="1" applyFill="1" applyBorder="1" applyAlignment="1">
      <alignment horizontal="right" vertical="top"/>
    </xf>
    <xf numFmtId="0" fontId="93" fillId="0" borderId="0" xfId="168" applyFont="1" applyAlignment="1">
      <alignment horizontal="left" vertical="center" wrapText="1"/>
    </xf>
    <xf numFmtId="0" fontId="92" fillId="0" borderId="0" xfId="168" applyFont="1" applyAlignment="1">
      <alignment horizontal="left" vertical="center" wrapText="1"/>
    </xf>
    <xf numFmtId="0" fontId="75" fillId="0" borderId="0" xfId="168" applyFont="1" applyAlignment="1">
      <alignment horizontal="center"/>
    </xf>
    <xf numFmtId="49" fontId="75" fillId="0" borderId="0" xfId="168" applyNumberFormat="1" applyFont="1" applyAlignment="1">
      <alignment horizontal="center" vertical="center"/>
    </xf>
    <xf numFmtId="49" fontId="39" fillId="0" borderId="0" xfId="168" applyNumberFormat="1" applyFont="1" applyAlignment="1">
      <alignment horizontal="center" vertical="center"/>
    </xf>
    <xf numFmtId="0" fontId="46" fillId="0" borderId="0" xfId="43" applyFont="1" applyFill="1" applyBorder="1" applyAlignment="1">
      <alignment horizontal="justify" vertical="top" wrapText="1"/>
    </xf>
    <xf numFmtId="0" fontId="46" fillId="0" borderId="0" xfId="0" applyFont="1" applyFill="1" applyAlignment="1">
      <alignment vertical="top" wrapText="1"/>
    </xf>
    <xf numFmtId="0" fontId="98" fillId="0" borderId="0" xfId="173" applyFont="1" applyAlignment="1">
      <alignment horizontal="center" vertical="center"/>
    </xf>
    <xf numFmtId="164" fontId="31" fillId="33" borderId="31" xfId="0" applyNumberFormat="1" applyFont="1" applyFill="1" applyBorder="1" applyAlignment="1">
      <alignment horizontal="right" vertical="top"/>
    </xf>
    <xf numFmtId="0" fontId="29" fillId="33" borderId="31" xfId="0" applyFont="1" applyFill="1" applyBorder="1" applyAlignment="1">
      <alignment horizontal="left" vertical="center" wrapText="1" indent="1"/>
    </xf>
    <xf numFmtId="164" fontId="29" fillId="33" borderId="34" xfId="0" applyNumberFormat="1" applyFont="1" applyFill="1" applyBorder="1" applyAlignment="1">
      <alignment horizontal="center" vertical="top"/>
    </xf>
    <xf numFmtId="164" fontId="29" fillId="33" borderId="31" xfId="0" applyNumberFormat="1" applyFont="1" applyFill="1" applyBorder="1" applyAlignment="1">
      <alignment horizontal="center" vertical="top"/>
    </xf>
    <xf numFmtId="164" fontId="29" fillId="33" borderId="35" xfId="0" applyNumberFormat="1" applyFont="1" applyFill="1" applyBorder="1" applyAlignment="1">
      <alignment horizontal="center" vertical="top"/>
    </xf>
    <xf numFmtId="0" fontId="31" fillId="33" borderId="31" xfId="0" applyFont="1" applyFill="1" applyBorder="1" applyAlignment="1">
      <alignment horizontal="left" vertical="top"/>
    </xf>
    <xf numFmtId="0" fontId="31" fillId="33" borderId="34" xfId="0" applyFont="1" applyFill="1" applyBorder="1" applyAlignment="1">
      <alignment horizontal="center" vertical="top"/>
    </xf>
    <xf numFmtId="0" fontId="31" fillId="33" borderId="31" xfId="0" applyFont="1" applyFill="1" applyBorder="1" applyAlignment="1">
      <alignment horizontal="center" vertical="top"/>
    </xf>
    <xf numFmtId="0" fontId="31" fillId="33" borderId="35" xfId="0" applyFont="1" applyFill="1" applyBorder="1" applyAlignment="1">
      <alignment horizontal="center" vertical="top"/>
    </xf>
    <xf numFmtId="164" fontId="33" fillId="33" borderId="34" xfId="0" applyNumberFormat="1" applyFont="1" applyFill="1" applyBorder="1" applyAlignment="1">
      <alignment horizontal="right" vertical="top"/>
    </xf>
    <xf numFmtId="164" fontId="33" fillId="33" borderId="31" xfId="0" applyNumberFormat="1" applyFont="1" applyFill="1" applyBorder="1" applyAlignment="1">
      <alignment horizontal="right" vertical="top"/>
    </xf>
    <xf numFmtId="164" fontId="33" fillId="33" borderId="35" xfId="0" applyNumberFormat="1" applyFont="1" applyFill="1" applyBorder="1" applyAlignment="1">
      <alignment horizontal="right" vertical="top"/>
    </xf>
    <xf numFmtId="0" fontId="31" fillId="33" borderId="31" xfId="0" applyFont="1" applyFill="1" applyBorder="1" applyAlignment="1">
      <alignment horizontal="right" vertical="top"/>
    </xf>
    <xf numFmtId="0" fontId="31" fillId="33" borderId="31" xfId="0" applyFont="1" applyFill="1" applyBorder="1" applyAlignment="1">
      <alignment horizontal="left" vertical="top" wrapText="1"/>
    </xf>
    <xf numFmtId="164" fontId="31" fillId="33" borderId="34" xfId="0" applyNumberFormat="1" applyFont="1" applyFill="1" applyBorder="1" applyAlignment="1">
      <alignment horizontal="center" vertical="top"/>
    </xf>
    <xf numFmtId="164" fontId="31" fillId="33" borderId="31" xfId="0" applyNumberFormat="1" applyFont="1" applyFill="1" applyBorder="1" applyAlignment="1">
      <alignment horizontal="center" vertical="top"/>
    </xf>
    <xf numFmtId="164" fontId="31" fillId="33" borderId="35" xfId="0" applyNumberFormat="1" applyFont="1" applyFill="1" applyBorder="1" applyAlignment="1">
      <alignment horizontal="center" vertical="top"/>
    </xf>
    <xf numFmtId="164" fontId="32" fillId="33" borderId="34" xfId="0" applyNumberFormat="1" applyFont="1" applyFill="1" applyBorder="1" applyAlignment="1">
      <alignment horizontal="right" vertical="top"/>
    </xf>
    <xf numFmtId="164" fontId="32" fillId="33" borderId="31" xfId="0" applyNumberFormat="1" applyFont="1" applyFill="1" applyBorder="1" applyAlignment="1">
      <alignment horizontal="right" vertical="top"/>
    </xf>
    <xf numFmtId="164" fontId="32" fillId="33" borderId="35" xfId="0" applyNumberFormat="1" applyFont="1" applyFill="1" applyBorder="1" applyAlignment="1">
      <alignment horizontal="right" vertical="top"/>
    </xf>
    <xf numFmtId="0" fontId="31" fillId="33" borderId="37" xfId="0" applyFont="1" applyFill="1" applyBorder="1" applyAlignment="1">
      <alignment horizontal="left" vertical="top"/>
    </xf>
    <xf numFmtId="0" fontId="31" fillId="33" borderId="38" xfId="0" applyFont="1" applyFill="1" applyBorder="1" applyAlignment="1">
      <alignment horizontal="left" vertical="top"/>
    </xf>
    <xf numFmtId="0" fontId="31" fillId="0" borderId="0" xfId="0" applyFont="1" applyFill="1" applyBorder="1" applyAlignment="1">
      <alignment horizontal="center" vertical="center"/>
    </xf>
    <xf numFmtId="0" fontId="31" fillId="33" borderId="37" xfId="0" applyFont="1" applyFill="1" applyBorder="1" applyAlignment="1">
      <alignment horizontal="right" vertical="top"/>
    </xf>
    <xf numFmtId="0" fontId="31" fillId="33" borderId="38" xfId="0" applyFont="1" applyFill="1" applyBorder="1" applyAlignment="1">
      <alignment horizontal="right" vertical="top"/>
    </xf>
    <xf numFmtId="164" fontId="31" fillId="18" borderId="10" xfId="0" applyNumberFormat="1" applyFont="1" applyFill="1" applyBorder="1" applyAlignment="1">
      <alignment horizontal="left" vertical="center"/>
    </xf>
    <xf numFmtId="164" fontId="31" fillId="18" borderId="9" xfId="0" applyNumberFormat="1" applyFont="1" applyFill="1" applyBorder="1" applyAlignment="1">
      <alignment horizontal="left" vertical="center"/>
    </xf>
    <xf numFmtId="164" fontId="31" fillId="18" borderId="26" xfId="0" applyNumberFormat="1" applyFont="1" applyFill="1" applyBorder="1" applyAlignment="1">
      <alignment horizontal="center"/>
    </xf>
    <xf numFmtId="164" fontId="31" fillId="18" borderId="27" xfId="0" applyNumberFormat="1" applyFont="1" applyFill="1" applyBorder="1" applyAlignment="1">
      <alignment horizontal="center"/>
    </xf>
    <xf numFmtId="0" fontId="31" fillId="18" borderId="10" xfId="0" applyFont="1" applyFill="1" applyBorder="1" applyAlignment="1">
      <alignment horizontal="left" vertical="center"/>
    </xf>
    <xf numFmtId="0" fontId="31" fillId="18" borderId="0" xfId="0" applyFont="1" applyFill="1" applyBorder="1" applyAlignment="1">
      <alignment horizontal="left" vertical="center"/>
    </xf>
    <xf numFmtId="164" fontId="31" fillId="18" borderId="28" xfId="0" applyNumberFormat="1" applyFont="1" applyFill="1" applyBorder="1" applyAlignment="1">
      <alignment horizontal="center"/>
    </xf>
    <xf numFmtId="0" fontId="31" fillId="19" borderId="0" xfId="0" applyFont="1" applyFill="1" applyBorder="1" applyAlignment="1">
      <alignment horizontal="right"/>
    </xf>
    <xf numFmtId="0" fontId="31" fillId="19" borderId="14" xfId="0" applyFont="1" applyFill="1" applyBorder="1" applyAlignment="1">
      <alignment horizontal="right"/>
    </xf>
    <xf numFmtId="0" fontId="29" fillId="19" borderId="16" xfId="0" applyFont="1" applyFill="1" applyBorder="1" applyAlignment="1">
      <alignment horizontal="right" vertical="center"/>
    </xf>
    <xf numFmtId="0" fontId="29" fillId="19" borderId="9" xfId="0" applyFont="1" applyFill="1" applyBorder="1" applyAlignment="1">
      <alignment horizontal="right" vertical="center"/>
    </xf>
    <xf numFmtId="0" fontId="31" fillId="19" borderId="13" xfId="0" applyFont="1" applyFill="1" applyBorder="1" applyAlignment="1">
      <alignment horizontal="center"/>
    </xf>
    <xf numFmtId="0" fontId="31" fillId="19" borderId="19" xfId="0" applyFont="1" applyFill="1" applyBorder="1" applyAlignment="1">
      <alignment horizontal="center"/>
    </xf>
    <xf numFmtId="0" fontId="31" fillId="19" borderId="18" xfId="0" applyFont="1" applyFill="1" applyBorder="1" applyAlignment="1">
      <alignment horizontal="center"/>
    </xf>
    <xf numFmtId="0" fontId="31" fillId="19" borderId="20" xfId="0" applyFont="1" applyFill="1" applyBorder="1" applyAlignment="1">
      <alignment horizontal="right"/>
    </xf>
    <xf numFmtId="0" fontId="29" fillId="19" borderId="16" xfId="0" applyFont="1" applyFill="1" applyBorder="1" applyAlignment="1">
      <alignment horizontal="right"/>
    </xf>
    <xf numFmtId="0" fontId="29" fillId="19" borderId="9" xfId="0" applyFont="1" applyFill="1" applyBorder="1" applyAlignment="1">
      <alignment horizontal="right"/>
    </xf>
    <xf numFmtId="0" fontId="29" fillId="19" borderId="15" xfId="0" applyFont="1" applyFill="1" applyBorder="1" applyAlignment="1">
      <alignment horizontal="right"/>
    </xf>
  </cellXfs>
  <cellStyles count="175">
    <cellStyle name="$l0 Row" xfId="130" xr:uid="{00000000-0005-0000-0000-000000000000}"/>
    <cellStyle name="$l1 Row" xfId="131" xr:uid="{00000000-0005-0000-0000-000001000000}"/>
    <cellStyle name="20 % – Zvýraznění 1" xfId="1" builtinId="30" customBuiltin="1"/>
    <cellStyle name="20 % – Zvýraznění 2" xfId="2" builtinId="34" customBuiltin="1"/>
    <cellStyle name="20 % – Zvýraznění 3" xfId="3" builtinId="38" customBuiltin="1"/>
    <cellStyle name="20 % – Zvýraznění 4" xfId="4" builtinId="42" customBuiltin="1"/>
    <cellStyle name="20 % – Zvýraznění 5" xfId="5" builtinId="46" customBuiltin="1"/>
    <cellStyle name="20 % – Zvýraznění 6" xfId="6" builtinId="50" customBuiltin="1"/>
    <cellStyle name="40 % – Zvýraznění 1" xfId="7" builtinId="31" customBuiltin="1"/>
    <cellStyle name="40 % – Zvýraznění 2" xfId="8" builtinId="35" customBuiltin="1"/>
    <cellStyle name="40 % – Zvýraznění 3" xfId="9" builtinId="39" customBuiltin="1"/>
    <cellStyle name="40 % – Zvýraznění 4" xfId="10" builtinId="43" customBuiltin="1"/>
    <cellStyle name="40 % – Zvýraznění 5" xfId="11" builtinId="47" customBuiltin="1"/>
    <cellStyle name="40 % – Zvýraznění 6" xfId="12" builtinId="51" customBuiltin="1"/>
    <cellStyle name="60 % – Zvýraznění 1" xfId="13" builtinId="32" customBuiltin="1"/>
    <cellStyle name="60 % – Zvýraznění 2" xfId="14" builtinId="36" customBuiltin="1"/>
    <cellStyle name="60 % – Zvýraznění 3" xfId="15" builtinId="40" customBuiltin="1"/>
    <cellStyle name="60 % – Zvýraznění 4" xfId="16" builtinId="44" customBuiltin="1"/>
    <cellStyle name="60 % – Zvýraznění 5" xfId="17" builtinId="48" customBuiltin="1"/>
    <cellStyle name="60 % – Zvýraznění 6" xfId="18" builtinId="52" customBuiltin="1"/>
    <cellStyle name="Celkem 2" xfId="111" xr:uid="{00000000-0005-0000-0000-000014000000}"/>
    <cellStyle name="Datum" xfId="112" xr:uid="{00000000-0005-0000-0000-000015000000}"/>
    <cellStyle name="F2" xfId="113" xr:uid="{00000000-0005-0000-0000-000016000000}"/>
    <cellStyle name="F3" xfId="114" xr:uid="{00000000-0005-0000-0000-000017000000}"/>
    <cellStyle name="F4" xfId="115" xr:uid="{00000000-0005-0000-0000-000018000000}"/>
    <cellStyle name="F5" xfId="116" xr:uid="{00000000-0005-0000-0000-000019000000}"/>
    <cellStyle name="F6" xfId="117" xr:uid="{00000000-0005-0000-0000-00001A000000}"/>
    <cellStyle name="F7" xfId="118" xr:uid="{00000000-0005-0000-0000-00001B000000}"/>
    <cellStyle name="F8" xfId="119" xr:uid="{00000000-0005-0000-0000-00001C000000}"/>
    <cellStyle name="Finanční0" xfId="120" xr:uid="{00000000-0005-0000-0000-00001D000000}"/>
    <cellStyle name="Fixed" xfId="58" xr:uid="{00000000-0005-0000-0000-00001E000000}"/>
    <cellStyle name="HEADING1" xfId="121" xr:uid="{00000000-0005-0000-0000-00001F000000}"/>
    <cellStyle name="HEADING2" xfId="122" xr:uid="{00000000-0005-0000-0000-000020000000}"/>
    <cellStyle name="Hypertextový odkaz" xfId="171" builtinId="8"/>
    <cellStyle name="Hypertextový odkaz 2" xfId="47" xr:uid="{00000000-0005-0000-0000-000021000000}"/>
    <cellStyle name="Kontrolní buňka" xfId="20" builtinId="23" customBuiltin="1"/>
    <cellStyle name="Měna0" xfId="123" xr:uid="{00000000-0005-0000-0000-000024000000}"/>
    <cellStyle name="Nadpis 1" xfId="21" builtinId="16" customBuiltin="1"/>
    <cellStyle name="Nadpis 2" xfId="22" builtinId="17" customBuiltin="1"/>
    <cellStyle name="Nadpis 3" xfId="23" builtinId="18" customBuiltin="1"/>
    <cellStyle name="Nadpis 4" xfId="24" builtinId="19" customBuiltin="1"/>
    <cellStyle name="Název" xfId="25" builtinId="15" customBuiltin="1"/>
    <cellStyle name="Neutrální" xfId="26" builtinId="28" customBuiltin="1"/>
    <cellStyle name="normal" xfId="124" xr:uid="{00000000-0005-0000-0000-00002B000000}"/>
    <cellStyle name="Normální" xfId="0" builtinId="0"/>
    <cellStyle name="Normální 10" xfId="100" xr:uid="{00000000-0005-0000-0000-00002D000000}"/>
    <cellStyle name="Normální 10 2" xfId="139" xr:uid="{00000000-0005-0000-0000-00002E000000}"/>
    <cellStyle name="Normální 10 3" xfId="151" xr:uid="{00000000-0005-0000-0000-00002F000000}"/>
    <cellStyle name="Normální 11" xfId="110" xr:uid="{00000000-0005-0000-0000-000030000000}"/>
    <cellStyle name="Normální 12" xfId="128" xr:uid="{00000000-0005-0000-0000-000031000000}"/>
    <cellStyle name="Normální 12 2" xfId="147" xr:uid="{00000000-0005-0000-0000-000032000000}"/>
    <cellStyle name="Normální 12 2 2" xfId="150" xr:uid="{00000000-0005-0000-0000-000033000000}"/>
    <cellStyle name="Normální 12 3" xfId="152" xr:uid="{00000000-0005-0000-0000-000034000000}"/>
    <cellStyle name="Normální 13" xfId="132" xr:uid="{00000000-0005-0000-0000-000035000000}"/>
    <cellStyle name="Normální 13 2" xfId="149" xr:uid="{00000000-0005-0000-0000-000036000000}"/>
    <cellStyle name="Normální 13 3" xfId="153" xr:uid="{00000000-0005-0000-0000-000037000000}"/>
    <cellStyle name="Normální 14" xfId="173" xr:uid="{4669F200-2867-45FB-8EC9-D5679104F2C4}"/>
    <cellStyle name="Normální 19" xfId="169" xr:uid="{8402CB00-FF53-419C-83D1-AFE65A98DBF0}"/>
    <cellStyle name="Normální 19 2" xfId="170" xr:uid="{6D95584E-CFCD-452C-9F27-53B53D80770F}"/>
    <cellStyle name="Normální 19 2 2" xfId="172" xr:uid="{22402AB5-EA49-46C1-AE0D-E421212159FB}"/>
    <cellStyle name="Normální 2" xfId="43" xr:uid="{00000000-0005-0000-0000-000038000000}"/>
    <cellStyle name="Normální 2 2" xfId="55" xr:uid="{00000000-0005-0000-0000-000039000000}"/>
    <cellStyle name="Normální 2 2 2" xfId="57" xr:uid="{00000000-0005-0000-0000-00003A000000}"/>
    <cellStyle name="Normální 2 3" xfId="61" xr:uid="{00000000-0005-0000-0000-00003B000000}"/>
    <cellStyle name="Normální 2 7" xfId="168" xr:uid="{4AB1B394-F26C-49A2-AB4A-B3DBD81C00F3}"/>
    <cellStyle name="Normální 3" xfId="45" xr:uid="{00000000-0005-0000-0000-00003C000000}"/>
    <cellStyle name="Normální 3 2" xfId="48" xr:uid="{00000000-0005-0000-0000-00003D000000}"/>
    <cellStyle name="Normální 4" xfId="49" xr:uid="{00000000-0005-0000-0000-00003E000000}"/>
    <cellStyle name="Normální 4 2" xfId="101" xr:uid="{00000000-0005-0000-0000-00003F000000}"/>
    <cellStyle name="Normální 4 2 2" xfId="140" xr:uid="{00000000-0005-0000-0000-000040000000}"/>
    <cellStyle name="Normální 4 2 3" xfId="154" xr:uid="{00000000-0005-0000-0000-000041000000}"/>
    <cellStyle name="Normální 4 3" xfId="133" xr:uid="{00000000-0005-0000-0000-000042000000}"/>
    <cellStyle name="Normální 4 4" xfId="155" xr:uid="{00000000-0005-0000-0000-000043000000}"/>
    <cellStyle name="Normální 5" xfId="56" xr:uid="{00000000-0005-0000-0000-000044000000}"/>
    <cellStyle name="Normální 5 2" xfId="59" xr:uid="{00000000-0005-0000-0000-000045000000}"/>
    <cellStyle name="Normální 5 2 2" xfId="104" xr:uid="{00000000-0005-0000-0000-000046000000}"/>
    <cellStyle name="Normální 5 2 2 2" xfId="142" xr:uid="{00000000-0005-0000-0000-000047000000}"/>
    <cellStyle name="Normální 5 2 2 3" xfId="156" xr:uid="{00000000-0005-0000-0000-000048000000}"/>
    <cellStyle name="Normální 5 2 3" xfId="135" xr:uid="{00000000-0005-0000-0000-000049000000}"/>
    <cellStyle name="Normální 5 2 4" xfId="157" xr:uid="{00000000-0005-0000-0000-00004A000000}"/>
    <cellStyle name="Normální 5 3" xfId="95" xr:uid="{00000000-0005-0000-0000-00004B000000}"/>
    <cellStyle name="Normální 5 4" xfId="103" xr:uid="{00000000-0005-0000-0000-00004C000000}"/>
    <cellStyle name="Normální 5 4 2" xfId="141" xr:uid="{00000000-0005-0000-0000-00004D000000}"/>
    <cellStyle name="Normální 5 4 3" xfId="158" xr:uid="{00000000-0005-0000-0000-00004E000000}"/>
    <cellStyle name="Normální 5 5" xfId="134" xr:uid="{00000000-0005-0000-0000-00004F000000}"/>
    <cellStyle name="Normální 5 6" xfId="159" xr:uid="{00000000-0005-0000-0000-000050000000}"/>
    <cellStyle name="Normální 6" xfId="60" xr:uid="{00000000-0005-0000-0000-000051000000}"/>
    <cellStyle name="Normální 6 2" xfId="106" xr:uid="{00000000-0005-0000-0000-000052000000}"/>
    <cellStyle name="Normální 7" xfId="96" xr:uid="{00000000-0005-0000-0000-000053000000}"/>
    <cellStyle name="Normální 7 2" xfId="99" xr:uid="{00000000-0005-0000-0000-000054000000}"/>
    <cellStyle name="Normální 7 3" xfId="107" xr:uid="{00000000-0005-0000-0000-000055000000}"/>
    <cellStyle name="Normální 7 3 2" xfId="144" xr:uid="{00000000-0005-0000-0000-000056000000}"/>
    <cellStyle name="Normální 7 3 3" xfId="160" xr:uid="{00000000-0005-0000-0000-000057000000}"/>
    <cellStyle name="Normální 7 4" xfId="136" xr:uid="{00000000-0005-0000-0000-000058000000}"/>
    <cellStyle name="Normální 7 5" xfId="161" xr:uid="{00000000-0005-0000-0000-000059000000}"/>
    <cellStyle name="Normální 8" xfId="97" xr:uid="{00000000-0005-0000-0000-00005A000000}"/>
    <cellStyle name="Normální 8 2" xfId="108" xr:uid="{00000000-0005-0000-0000-00005B000000}"/>
    <cellStyle name="Normální 8 2 2" xfId="145" xr:uid="{00000000-0005-0000-0000-00005C000000}"/>
    <cellStyle name="Normální 8 2 3" xfId="162" xr:uid="{00000000-0005-0000-0000-00005D000000}"/>
    <cellStyle name="Normální 8 3" xfId="137" xr:uid="{00000000-0005-0000-0000-00005E000000}"/>
    <cellStyle name="Normální 8 4" xfId="163" xr:uid="{00000000-0005-0000-0000-00005F000000}"/>
    <cellStyle name="Normální 9" xfId="98" xr:uid="{00000000-0005-0000-0000-000060000000}"/>
    <cellStyle name="Normální 9 2" xfId="109" xr:uid="{00000000-0005-0000-0000-000061000000}"/>
    <cellStyle name="Normální 9 2 2" xfId="146" xr:uid="{00000000-0005-0000-0000-000062000000}"/>
    <cellStyle name="Normální 9 2 3" xfId="164" xr:uid="{00000000-0005-0000-0000-000063000000}"/>
    <cellStyle name="Normální 9 3" xfId="138" xr:uid="{00000000-0005-0000-0000-000064000000}"/>
    <cellStyle name="Normální 9 4" xfId="165" xr:uid="{00000000-0005-0000-0000-000065000000}"/>
    <cellStyle name="normální_meszpr 12_2011-draft pro úpravy" xfId="42" xr:uid="{00000000-0005-0000-0000-000066000000}"/>
    <cellStyle name="Pevný" xfId="125" xr:uid="{00000000-0005-0000-0000-000067000000}"/>
    <cellStyle name="Poznámka" xfId="27" builtinId="10" customBuiltin="1"/>
    <cellStyle name="Procenta" xfId="41" builtinId="5"/>
    <cellStyle name="Procenta 2" xfId="44" xr:uid="{00000000-0005-0000-0000-00006A000000}"/>
    <cellStyle name="Procenta 2 2" xfId="50" xr:uid="{00000000-0005-0000-0000-00006B000000}"/>
    <cellStyle name="Procenta 2 3" xfId="102" xr:uid="{00000000-0005-0000-0000-00006C000000}"/>
    <cellStyle name="Procenta 3" xfId="105" xr:uid="{00000000-0005-0000-0000-00006D000000}"/>
    <cellStyle name="Procenta 3 2" xfId="129" xr:uid="{00000000-0005-0000-0000-00006E000000}"/>
    <cellStyle name="Procenta 3 2 2" xfId="148" xr:uid="{00000000-0005-0000-0000-00006F000000}"/>
    <cellStyle name="Procenta 3 2 3" xfId="166" xr:uid="{00000000-0005-0000-0000-000070000000}"/>
    <cellStyle name="Procenta 3 3" xfId="143" xr:uid="{00000000-0005-0000-0000-000071000000}"/>
    <cellStyle name="Procenta 3 4" xfId="167" xr:uid="{00000000-0005-0000-0000-000072000000}"/>
    <cellStyle name="Procenta 4" xfId="174" xr:uid="{BB4B7D1F-01B3-433F-BA24-9D066AF4D4CC}"/>
    <cellStyle name="Propojená buňka" xfId="28" builtinId="24" customBuiltin="1"/>
    <cellStyle name="SAPBEXaggData" xfId="51" xr:uid="{00000000-0005-0000-0000-000074000000}"/>
    <cellStyle name="SAPBEXaggDataEmph" xfId="62" xr:uid="{00000000-0005-0000-0000-000075000000}"/>
    <cellStyle name="SAPBEXaggItem" xfId="52" xr:uid="{00000000-0005-0000-0000-000076000000}"/>
    <cellStyle name="SAPBEXaggItemX" xfId="63" xr:uid="{00000000-0005-0000-0000-000077000000}"/>
    <cellStyle name="SAPBEXexcBad7" xfId="64" xr:uid="{00000000-0005-0000-0000-000078000000}"/>
    <cellStyle name="SAPBEXexcBad8" xfId="65" xr:uid="{00000000-0005-0000-0000-000079000000}"/>
    <cellStyle name="SAPBEXexcBad9" xfId="66" xr:uid="{00000000-0005-0000-0000-00007A000000}"/>
    <cellStyle name="SAPBEXexcCritical4" xfId="67" xr:uid="{00000000-0005-0000-0000-00007B000000}"/>
    <cellStyle name="SAPBEXexcCritical5" xfId="68" xr:uid="{00000000-0005-0000-0000-00007C000000}"/>
    <cellStyle name="SAPBEXexcCritical6" xfId="69" xr:uid="{00000000-0005-0000-0000-00007D000000}"/>
    <cellStyle name="SAPBEXexcGood1" xfId="70" xr:uid="{00000000-0005-0000-0000-00007E000000}"/>
    <cellStyle name="SAPBEXexcGood2" xfId="71" xr:uid="{00000000-0005-0000-0000-00007F000000}"/>
    <cellStyle name="SAPBEXexcGood3" xfId="72" xr:uid="{00000000-0005-0000-0000-000080000000}"/>
    <cellStyle name="SAPBEXfilterDrill" xfId="73" xr:uid="{00000000-0005-0000-0000-000081000000}"/>
    <cellStyle name="SAPBEXfilterItem" xfId="74" xr:uid="{00000000-0005-0000-0000-000082000000}"/>
    <cellStyle name="SAPBEXfilterText" xfId="75" xr:uid="{00000000-0005-0000-0000-000083000000}"/>
    <cellStyle name="SAPBEXformats" xfId="76" xr:uid="{00000000-0005-0000-0000-000084000000}"/>
    <cellStyle name="SAPBEXheaderItem" xfId="77" xr:uid="{00000000-0005-0000-0000-000085000000}"/>
    <cellStyle name="SAPBEXheaderText" xfId="78" xr:uid="{00000000-0005-0000-0000-000086000000}"/>
    <cellStyle name="SAPBEXHLevel0" xfId="79" xr:uid="{00000000-0005-0000-0000-000087000000}"/>
    <cellStyle name="SAPBEXHLevel0X" xfId="80" xr:uid="{00000000-0005-0000-0000-000088000000}"/>
    <cellStyle name="SAPBEXHLevel1" xfId="81" xr:uid="{00000000-0005-0000-0000-000089000000}"/>
    <cellStyle name="SAPBEXHLevel1X" xfId="82" xr:uid="{00000000-0005-0000-0000-00008A000000}"/>
    <cellStyle name="SAPBEXHLevel2" xfId="83" xr:uid="{00000000-0005-0000-0000-00008B000000}"/>
    <cellStyle name="SAPBEXHLevel2X" xfId="84" xr:uid="{00000000-0005-0000-0000-00008C000000}"/>
    <cellStyle name="SAPBEXHLevel3" xfId="85" xr:uid="{00000000-0005-0000-0000-00008D000000}"/>
    <cellStyle name="SAPBEXHLevel3X" xfId="86" xr:uid="{00000000-0005-0000-0000-00008E000000}"/>
    <cellStyle name="SAPBEXchaText" xfId="53" xr:uid="{00000000-0005-0000-0000-00008F000000}"/>
    <cellStyle name="SAPBEXresData" xfId="87" xr:uid="{00000000-0005-0000-0000-000090000000}"/>
    <cellStyle name="SAPBEXresDataEmph" xfId="88" xr:uid="{00000000-0005-0000-0000-000091000000}"/>
    <cellStyle name="SAPBEXresItem" xfId="89" xr:uid="{00000000-0005-0000-0000-000092000000}"/>
    <cellStyle name="SAPBEXresItemX" xfId="90" xr:uid="{00000000-0005-0000-0000-000093000000}"/>
    <cellStyle name="SAPBEXstdData" xfId="54" xr:uid="{00000000-0005-0000-0000-000094000000}"/>
    <cellStyle name="SAPBEXstdDataEmph" xfId="91" xr:uid="{00000000-0005-0000-0000-000095000000}"/>
    <cellStyle name="SAPBEXstdItem" xfId="46" xr:uid="{00000000-0005-0000-0000-000096000000}"/>
    <cellStyle name="SAPBEXstdItemX" xfId="92" xr:uid="{00000000-0005-0000-0000-000097000000}"/>
    <cellStyle name="SAPBEXtitle" xfId="93" xr:uid="{00000000-0005-0000-0000-000098000000}"/>
    <cellStyle name="SAPBEXundefined" xfId="94" xr:uid="{00000000-0005-0000-0000-000099000000}"/>
    <cellStyle name="Správně" xfId="29" builtinId="26" customBuiltin="1"/>
    <cellStyle name="Špatně" xfId="19" builtinId="27" customBuiltin="1"/>
    <cellStyle name="Text upozornění" xfId="30" builtinId="11" customBuiltin="1"/>
    <cellStyle name="Vstup" xfId="31" builtinId="20" customBuiltin="1"/>
    <cellStyle name="Výpočet" xfId="32" builtinId="22" customBuiltin="1"/>
    <cellStyle name="Výstup" xfId="33" builtinId="21" customBuiltin="1"/>
    <cellStyle name="Vysvětlující text" xfId="34" builtinId="53" customBuiltin="1"/>
    <cellStyle name="Záhlaví 1" xfId="126" xr:uid="{00000000-0005-0000-0000-0000A0000000}"/>
    <cellStyle name="Záhlaví 2" xfId="127" xr:uid="{00000000-0005-0000-0000-0000A1000000}"/>
    <cellStyle name="Zvýraznění 1" xfId="35" builtinId="29" customBuiltin="1"/>
    <cellStyle name="Zvýraznění 2" xfId="36" builtinId="33" customBuiltin="1"/>
    <cellStyle name="Zvýraznění 3" xfId="37" builtinId="37" customBuiltin="1"/>
    <cellStyle name="Zvýraznění 4" xfId="38" builtinId="41" customBuiltin="1"/>
    <cellStyle name="Zvýraznění 5" xfId="39" builtinId="45" customBuiltin="1"/>
    <cellStyle name="Zvýraznění 6" xfId="40" builtinId="49" customBuiltin="1"/>
  </cellStyles>
  <dxfs count="0"/>
  <tableStyles count="0" defaultTableStyle="TableStyleMedium2" defaultPivotStyle="PivotStyleLight16"/>
  <colors>
    <mruColors>
      <color rgb="FF596387"/>
      <color rgb="FF233060"/>
      <color rgb="FF000000"/>
      <color rgb="FFE86159"/>
      <color rgb="FF9196B0"/>
      <color rgb="FFC7CCD6"/>
      <color rgb="FFDF2B20"/>
      <color rgb="FFF0948F"/>
      <color rgb="FFD0D0D0"/>
      <color rgb="FFF7C9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charts/_rels/chart11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18.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23.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28.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33.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3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4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4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53.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58.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63.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68.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7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7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'3'!$O$5</c:f>
              <c:strCache>
                <c:ptCount val="1"/>
              </c:strCache>
            </c:strRef>
          </c:tx>
          <c:spPr>
            <a:solidFill>
              <a:srgbClr val="233060"/>
            </a:solidFill>
          </c:spPr>
          <c:invertIfNegative val="0"/>
          <c:cat>
            <c:numRef>
              <c:f>'3'!$P$4</c:f>
              <c:numCache>
                <c:formatCode>General</c:formatCode>
                <c:ptCount val="1"/>
              </c:numCache>
            </c:numRef>
          </c:cat>
          <c:val>
            <c:numRef>
              <c:f>'3'!$P$5</c:f>
              <c:numCache>
                <c:formatCode>General</c:formatCode>
                <c:ptCount val="1"/>
              </c:numCache>
            </c:numRef>
          </c:val>
          <c:extLst>
            <c:ext xmlns:c16="http://schemas.microsoft.com/office/drawing/2014/chart" uri="{C3380CC4-5D6E-409C-BE32-E72D297353CC}">
              <c16:uniqueId val="{00000000-CC98-4D4F-B5B8-A007A8ABFA98}"/>
            </c:ext>
          </c:extLst>
        </c:ser>
        <c:ser>
          <c:idx val="1"/>
          <c:order val="1"/>
          <c:tx>
            <c:strRef>
              <c:f>'3'!$O$6</c:f>
              <c:strCache>
                <c:ptCount val="1"/>
              </c:strCache>
            </c:strRef>
          </c:tx>
          <c:spPr>
            <a:solidFill>
              <a:srgbClr val="596387"/>
            </a:solidFill>
          </c:spPr>
          <c:invertIfNegative val="0"/>
          <c:cat>
            <c:numRef>
              <c:f>'3'!$P$4</c:f>
              <c:numCache>
                <c:formatCode>General</c:formatCode>
                <c:ptCount val="1"/>
              </c:numCache>
            </c:numRef>
          </c:cat>
          <c:val>
            <c:numRef>
              <c:f>'3'!$P$6</c:f>
              <c:numCache>
                <c:formatCode>General</c:formatCode>
                <c:ptCount val="1"/>
              </c:numCache>
            </c:numRef>
          </c:val>
          <c:extLst>
            <c:ext xmlns:c16="http://schemas.microsoft.com/office/drawing/2014/chart" uri="{C3380CC4-5D6E-409C-BE32-E72D297353CC}">
              <c16:uniqueId val="{00000001-CC98-4D4F-B5B8-A007A8ABFA98}"/>
            </c:ext>
          </c:extLst>
        </c:ser>
        <c:ser>
          <c:idx val="2"/>
          <c:order val="2"/>
          <c:tx>
            <c:strRef>
              <c:f>'3'!$O$7</c:f>
              <c:strCache>
                <c:ptCount val="1"/>
              </c:strCache>
            </c:strRef>
          </c:tx>
          <c:spPr>
            <a:solidFill>
              <a:srgbClr val="9196B0"/>
            </a:solidFill>
          </c:spPr>
          <c:invertIfNegative val="0"/>
          <c:cat>
            <c:numRef>
              <c:f>'3'!$P$4</c:f>
              <c:numCache>
                <c:formatCode>General</c:formatCode>
                <c:ptCount val="1"/>
              </c:numCache>
            </c:numRef>
          </c:cat>
          <c:val>
            <c:numRef>
              <c:f>'3'!$P$7</c:f>
              <c:numCache>
                <c:formatCode>0%</c:formatCode>
                <c:ptCount val="1"/>
              </c:numCache>
            </c:numRef>
          </c:val>
          <c:extLst>
            <c:ext xmlns:c16="http://schemas.microsoft.com/office/drawing/2014/chart" uri="{C3380CC4-5D6E-409C-BE32-E72D297353CC}">
              <c16:uniqueId val="{00000002-CC98-4D4F-B5B8-A007A8ABFA98}"/>
            </c:ext>
          </c:extLst>
        </c:ser>
        <c:ser>
          <c:idx val="3"/>
          <c:order val="3"/>
          <c:tx>
            <c:strRef>
              <c:f>'3'!$O$8</c:f>
              <c:strCache>
                <c:ptCount val="1"/>
              </c:strCache>
            </c:strRef>
          </c:tx>
          <c:spPr>
            <a:solidFill>
              <a:srgbClr val="C7CCD6"/>
            </a:solidFill>
          </c:spPr>
          <c:invertIfNegative val="0"/>
          <c:cat>
            <c:numRef>
              <c:f>'3'!$P$4</c:f>
              <c:numCache>
                <c:formatCode>General</c:formatCode>
                <c:ptCount val="1"/>
              </c:numCache>
            </c:numRef>
          </c:cat>
          <c:val>
            <c:numRef>
              <c:f>'3'!$P$8</c:f>
              <c:numCache>
                <c:formatCode>0%</c:formatCode>
                <c:ptCount val="1"/>
              </c:numCache>
            </c:numRef>
          </c:val>
          <c:extLst>
            <c:ext xmlns:c16="http://schemas.microsoft.com/office/drawing/2014/chart" uri="{C3380CC4-5D6E-409C-BE32-E72D297353CC}">
              <c16:uniqueId val="{00000003-CC98-4D4F-B5B8-A007A8ABFA98}"/>
            </c:ext>
          </c:extLst>
        </c:ser>
        <c:ser>
          <c:idx val="4"/>
          <c:order val="4"/>
          <c:tx>
            <c:strRef>
              <c:f>'3'!$O$9</c:f>
              <c:strCache>
                <c:ptCount val="1"/>
              </c:strCache>
            </c:strRef>
          </c:tx>
          <c:spPr>
            <a:solidFill>
              <a:schemeClr val="accent5"/>
            </a:solidFill>
          </c:spPr>
          <c:invertIfNegative val="0"/>
          <c:cat>
            <c:numRef>
              <c:f>'3'!$P$4</c:f>
              <c:numCache>
                <c:formatCode>General</c:formatCode>
                <c:ptCount val="1"/>
              </c:numCache>
            </c:numRef>
          </c:cat>
          <c:val>
            <c:numRef>
              <c:f>'3'!$P$9</c:f>
              <c:numCache>
                <c:formatCode>0%</c:formatCode>
                <c:ptCount val="1"/>
              </c:numCache>
            </c:numRef>
          </c:val>
          <c:extLst>
            <c:ext xmlns:c16="http://schemas.microsoft.com/office/drawing/2014/chart" uri="{C3380CC4-5D6E-409C-BE32-E72D297353CC}">
              <c16:uniqueId val="{00000004-CC98-4D4F-B5B8-A007A8ABFA98}"/>
            </c:ext>
          </c:extLst>
        </c:ser>
        <c:ser>
          <c:idx val="5"/>
          <c:order val="5"/>
          <c:tx>
            <c:strRef>
              <c:f>'3'!$O$10</c:f>
              <c:strCache>
                <c:ptCount val="1"/>
              </c:strCache>
            </c:strRef>
          </c:tx>
          <c:spPr>
            <a:solidFill>
              <a:srgbClr val="E86159"/>
            </a:solidFill>
          </c:spPr>
          <c:invertIfNegative val="0"/>
          <c:cat>
            <c:numRef>
              <c:f>'3'!$P$4</c:f>
              <c:numCache>
                <c:formatCode>General</c:formatCode>
                <c:ptCount val="1"/>
              </c:numCache>
            </c:numRef>
          </c:cat>
          <c:val>
            <c:numRef>
              <c:f>'3'!$P$10</c:f>
              <c:numCache>
                <c:formatCode>0%</c:formatCode>
                <c:ptCount val="1"/>
              </c:numCache>
            </c:numRef>
          </c:val>
          <c:extLst>
            <c:ext xmlns:c16="http://schemas.microsoft.com/office/drawing/2014/chart" uri="{C3380CC4-5D6E-409C-BE32-E72D297353CC}">
              <c16:uniqueId val="{00000005-CC98-4D4F-B5B8-A007A8ABFA98}"/>
            </c:ext>
          </c:extLst>
        </c:ser>
        <c:dLbls>
          <c:showLegendKey val="0"/>
          <c:showVal val="0"/>
          <c:showCatName val="0"/>
          <c:showSerName val="0"/>
          <c:showPercent val="0"/>
          <c:showBubbleSize val="0"/>
        </c:dLbls>
        <c:gapWidth val="150"/>
        <c:axId val="222032640"/>
        <c:axId val="222034176"/>
      </c:barChart>
      <c:catAx>
        <c:axId val="222032640"/>
        <c:scaling>
          <c:orientation val="minMax"/>
        </c:scaling>
        <c:delete val="1"/>
        <c:axPos val="b"/>
        <c:numFmt formatCode="General" sourceLinked="1"/>
        <c:majorTickMark val="out"/>
        <c:minorTickMark val="none"/>
        <c:tickLblPos val="nextTo"/>
        <c:crossAx val="222034176"/>
        <c:crosses val="autoZero"/>
        <c:auto val="1"/>
        <c:lblAlgn val="ctr"/>
        <c:lblOffset val="100"/>
        <c:noMultiLvlLbl val="0"/>
      </c:catAx>
      <c:valAx>
        <c:axId val="222034176"/>
        <c:scaling>
          <c:orientation val="minMax"/>
        </c:scaling>
        <c:delete val="1"/>
        <c:axPos val="l"/>
        <c:numFmt formatCode="General" sourceLinked="1"/>
        <c:majorTickMark val="out"/>
        <c:minorTickMark val="none"/>
        <c:tickLblPos val="nextTo"/>
        <c:crossAx val="22203264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98C4-48C4-814A-3670A97690A4}"/>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98C4-48C4-814A-3670A97690A4}"/>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98C4-48C4-814A-3670A97690A4}"/>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98C4-48C4-814A-3670A97690A4}"/>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98C4-48C4-814A-3670A97690A4}"/>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98C4-48C4-814A-3670A97690A4}"/>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98C4-48C4-814A-3670A97690A4}"/>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98C4-48C4-814A-3670A97690A4}"/>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98C4-48C4-814A-3670A97690A4}"/>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98C4-48C4-814A-3670A97690A4}"/>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98C4-48C4-814A-3670A97690A4}"/>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98C4-48C4-814A-3670A97690A4}"/>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98C4-48C4-814A-3670A97690A4}"/>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98C4-48C4-814A-3670A97690A4}"/>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98C4-48C4-814A-3670A97690A4}"/>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98C4-48C4-814A-3670A97690A4}"/>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'14.12'!$L$19:$L$26</c:f>
              <c:numCache>
                <c:formatCode>General</c:formatCode>
                <c:ptCount val="8"/>
              </c:numCache>
            </c:numRef>
          </c:cat>
          <c:val>
            <c:numRef>
              <c:f>'14.12'!$M$19:$M$26</c:f>
              <c:numCache>
                <c:formatCode>0.0%</c:formatCode>
                <c:ptCount val="8"/>
              </c:numCache>
            </c:numRef>
          </c:val>
          <c:extLst>
            <c:ext xmlns:c16="http://schemas.microsoft.com/office/drawing/2014/chart" uri="{C3380CC4-5D6E-409C-BE32-E72D297353CC}">
              <c16:uniqueId val="{00000000-E73F-4CA1-94C9-939A54994236}"/>
            </c:ext>
          </c:extLst>
        </c:ser>
        <c:dLbls>
          <c:showLegendKey val="0"/>
          <c:showVal val="0"/>
          <c:showCatName val="0"/>
          <c:showSerName val="0"/>
          <c:showPercent val="0"/>
          <c:showBubbleSize val="0"/>
        </c:dLbls>
        <c:gapWidth val="150"/>
        <c:axId val="285274880"/>
        <c:axId val="285276416"/>
      </c:barChart>
      <c:catAx>
        <c:axId val="285274880"/>
        <c:scaling>
          <c:orientation val="minMax"/>
        </c:scaling>
        <c:delete val="0"/>
        <c:axPos val="l"/>
        <c:numFmt formatCode="General" sourceLinked="1"/>
        <c:majorTickMark val="none"/>
        <c:minorTickMark val="none"/>
        <c:tickLblPos val="nextTo"/>
        <c:txPr>
          <a:bodyPr/>
          <a:lstStyle/>
          <a:p>
            <a:pPr>
              <a:defRPr sz="900"/>
            </a:pPr>
            <a:endParaRPr lang="cs-CZ"/>
          </a:p>
        </c:txPr>
        <c:crossAx val="285276416"/>
        <c:crosses val="autoZero"/>
        <c:auto val="1"/>
        <c:lblAlgn val="ctr"/>
        <c:lblOffset val="100"/>
        <c:noMultiLvlLbl val="0"/>
      </c:catAx>
      <c:valAx>
        <c:axId val="28527641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27488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52E1-43CD-A1A1-505FD1A893FD}"/>
              </c:ext>
            </c:extLst>
          </c:dPt>
          <c:cat>
            <c:numRef>
              <c:f>'14.13'!$J$19:$J$26</c:f>
              <c:numCache>
                <c:formatCode>General</c:formatCode>
                <c:ptCount val="8"/>
              </c:numCache>
            </c:numRef>
          </c:cat>
          <c:val>
            <c:numRef>
              <c:f>'14.13'!$K$19:$K$26</c:f>
              <c:numCache>
                <c:formatCode>General</c:formatCode>
                <c:ptCount val="8"/>
              </c:numCache>
            </c:numRef>
          </c:val>
          <c:extLst>
            <c:ext xmlns:c16="http://schemas.microsoft.com/office/drawing/2014/chart" uri="{C3380CC4-5D6E-409C-BE32-E72D297353CC}">
              <c16:uniqueId val="{00000002-52E1-43CD-A1A1-505FD1A893FD}"/>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'14.13'!$H$19:$H$22</c:f>
              <c:numCache>
                <c:formatCode>0.0</c:formatCode>
                <c:ptCount val="4"/>
              </c:numCache>
            </c:numRef>
          </c:cat>
          <c:val>
            <c:numRef>
              <c:f>'14.13'!$I$19:$I$22</c:f>
              <c:numCache>
                <c:formatCode>0.0%</c:formatCode>
                <c:ptCount val="4"/>
              </c:numCache>
            </c:numRef>
          </c:val>
          <c:extLst>
            <c:ext xmlns:c16="http://schemas.microsoft.com/office/drawing/2014/chart" uri="{C3380CC4-5D6E-409C-BE32-E72D297353CC}">
              <c16:uniqueId val="{00000000-656E-4ECF-8A0D-3E868447145D}"/>
            </c:ext>
          </c:extLst>
        </c:ser>
        <c:dLbls>
          <c:showLegendKey val="0"/>
          <c:showVal val="0"/>
          <c:showCatName val="0"/>
          <c:showSerName val="0"/>
          <c:showPercent val="0"/>
          <c:showBubbleSize val="0"/>
        </c:dLbls>
        <c:gapWidth val="150"/>
        <c:axId val="285055616"/>
        <c:axId val="285069696"/>
      </c:barChart>
      <c:catAx>
        <c:axId val="285055616"/>
        <c:scaling>
          <c:orientation val="maxMin"/>
        </c:scaling>
        <c:delete val="0"/>
        <c:axPos val="l"/>
        <c:numFmt formatCode="0.0" sourceLinked="1"/>
        <c:majorTickMark val="none"/>
        <c:minorTickMark val="none"/>
        <c:tickLblPos val="nextTo"/>
        <c:txPr>
          <a:bodyPr/>
          <a:lstStyle/>
          <a:p>
            <a:pPr>
              <a:defRPr sz="900"/>
            </a:pPr>
            <a:endParaRPr lang="cs-CZ"/>
          </a:p>
        </c:txPr>
        <c:crossAx val="285069696"/>
        <c:crosses val="autoZero"/>
        <c:auto val="1"/>
        <c:lblAlgn val="ctr"/>
        <c:lblOffset val="100"/>
        <c:noMultiLvlLbl val="0"/>
      </c:catAx>
      <c:valAx>
        <c:axId val="285069696"/>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50556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'14.13'!$H$31:$H$38</c:f>
              <c:numCache>
                <c:formatCode>General</c:formatCode>
                <c:ptCount val="8"/>
              </c:numCache>
            </c:numRef>
          </c:cat>
          <c:val>
            <c:numRef>
              <c:f>'14.13'!$I$31:$I$38</c:f>
              <c:numCache>
                <c:formatCode>0.0%</c:formatCode>
                <c:ptCount val="8"/>
              </c:numCache>
            </c:numRef>
          </c:val>
          <c:extLst>
            <c:ext xmlns:c16="http://schemas.microsoft.com/office/drawing/2014/chart" uri="{C3380CC4-5D6E-409C-BE32-E72D297353CC}">
              <c16:uniqueId val="{00000000-94C9-4CD4-B0AC-45A08BAC282E}"/>
            </c:ext>
          </c:extLst>
        </c:ser>
        <c:dLbls>
          <c:showLegendKey val="0"/>
          <c:showVal val="0"/>
          <c:showCatName val="0"/>
          <c:showSerName val="0"/>
          <c:showPercent val="0"/>
          <c:showBubbleSize val="0"/>
        </c:dLbls>
        <c:gapWidth val="150"/>
        <c:axId val="285106560"/>
        <c:axId val="285108096"/>
      </c:barChart>
      <c:catAx>
        <c:axId val="285106560"/>
        <c:scaling>
          <c:orientation val="minMax"/>
        </c:scaling>
        <c:delete val="0"/>
        <c:axPos val="l"/>
        <c:numFmt formatCode="General" sourceLinked="1"/>
        <c:majorTickMark val="none"/>
        <c:minorTickMark val="none"/>
        <c:tickLblPos val="nextTo"/>
        <c:txPr>
          <a:bodyPr/>
          <a:lstStyle/>
          <a:p>
            <a:pPr>
              <a:defRPr sz="900"/>
            </a:pPr>
            <a:endParaRPr lang="cs-CZ"/>
          </a:p>
        </c:txPr>
        <c:crossAx val="285108096"/>
        <c:crosses val="autoZero"/>
        <c:auto val="1"/>
        <c:lblAlgn val="ctr"/>
        <c:lblOffset val="100"/>
        <c:noMultiLvlLbl val="0"/>
      </c:catAx>
      <c:valAx>
        <c:axId val="28510809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10656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'14.13'!$J$31</c:f>
              <c:strCache>
                <c:ptCount val="1"/>
              </c:strCache>
            </c:strRef>
          </c:tx>
          <c:invertIfNegative val="0"/>
          <c:cat>
            <c:numRef>
              <c:f>'14.13'!$K$30:$M$30</c:f>
              <c:numCache>
                <c:formatCode>General</c:formatCode>
                <c:ptCount val="3"/>
              </c:numCache>
            </c:numRef>
          </c:cat>
          <c:val>
            <c:numRef>
              <c:f>'14.13'!$K$31:$M$31</c:f>
              <c:numCache>
                <c:formatCode>#\ ##0.0</c:formatCode>
                <c:ptCount val="3"/>
              </c:numCache>
            </c:numRef>
          </c:val>
          <c:extLst>
            <c:ext xmlns:c16="http://schemas.microsoft.com/office/drawing/2014/chart" uri="{C3380CC4-5D6E-409C-BE32-E72D297353CC}">
              <c16:uniqueId val="{00000000-E41F-4ADC-AC16-F15E8BEBFAF0}"/>
            </c:ext>
          </c:extLst>
        </c:ser>
        <c:ser>
          <c:idx val="1"/>
          <c:order val="1"/>
          <c:tx>
            <c:strRef>
              <c:f>'14.13'!$J$32</c:f>
              <c:strCache>
                <c:ptCount val="1"/>
              </c:strCache>
            </c:strRef>
          </c:tx>
          <c:invertIfNegative val="0"/>
          <c:cat>
            <c:numRef>
              <c:f>'14.13'!$K$30:$M$30</c:f>
              <c:numCache>
                <c:formatCode>General</c:formatCode>
                <c:ptCount val="3"/>
              </c:numCache>
            </c:numRef>
          </c:cat>
          <c:val>
            <c:numRef>
              <c:f>'14.13'!$K$32:$M$32</c:f>
              <c:numCache>
                <c:formatCode>#\ ##0.0</c:formatCode>
                <c:ptCount val="3"/>
              </c:numCache>
            </c:numRef>
          </c:val>
          <c:extLst>
            <c:ext xmlns:c16="http://schemas.microsoft.com/office/drawing/2014/chart" uri="{C3380CC4-5D6E-409C-BE32-E72D297353CC}">
              <c16:uniqueId val="{00000001-E41F-4ADC-AC16-F15E8BEBFAF0}"/>
            </c:ext>
          </c:extLst>
        </c:ser>
        <c:ser>
          <c:idx val="2"/>
          <c:order val="2"/>
          <c:tx>
            <c:strRef>
              <c:f>'14.13'!$J$33</c:f>
              <c:strCache>
                <c:ptCount val="1"/>
              </c:strCache>
            </c:strRef>
          </c:tx>
          <c:invertIfNegative val="0"/>
          <c:cat>
            <c:numRef>
              <c:f>'14.13'!$K$30:$M$30</c:f>
              <c:numCache>
                <c:formatCode>General</c:formatCode>
                <c:ptCount val="3"/>
              </c:numCache>
            </c:numRef>
          </c:cat>
          <c:val>
            <c:numRef>
              <c:f>'14.13'!$K$33:$M$33</c:f>
              <c:numCache>
                <c:formatCode>#\ ##0.0</c:formatCode>
                <c:ptCount val="3"/>
              </c:numCache>
            </c:numRef>
          </c:val>
          <c:extLst>
            <c:ext xmlns:c16="http://schemas.microsoft.com/office/drawing/2014/chart" uri="{C3380CC4-5D6E-409C-BE32-E72D297353CC}">
              <c16:uniqueId val="{00000002-E41F-4ADC-AC16-F15E8BEBFAF0}"/>
            </c:ext>
          </c:extLst>
        </c:ser>
        <c:ser>
          <c:idx val="3"/>
          <c:order val="3"/>
          <c:tx>
            <c:strRef>
              <c:f>'14.13'!$J$34</c:f>
              <c:strCache>
                <c:ptCount val="1"/>
              </c:strCache>
            </c:strRef>
          </c:tx>
          <c:invertIfNegative val="0"/>
          <c:cat>
            <c:numRef>
              <c:f>'14.13'!$K$30:$M$30</c:f>
              <c:numCache>
                <c:formatCode>General</c:formatCode>
                <c:ptCount val="3"/>
              </c:numCache>
            </c:numRef>
          </c:cat>
          <c:val>
            <c:numRef>
              <c:f>'14.13'!$K$34:$M$34</c:f>
              <c:numCache>
                <c:formatCode>#\ ##0.0</c:formatCode>
                <c:ptCount val="3"/>
              </c:numCache>
            </c:numRef>
          </c:val>
          <c:extLst>
            <c:ext xmlns:c16="http://schemas.microsoft.com/office/drawing/2014/chart" uri="{C3380CC4-5D6E-409C-BE32-E72D297353CC}">
              <c16:uniqueId val="{00000003-E41F-4ADC-AC16-F15E8BEBFAF0}"/>
            </c:ext>
          </c:extLst>
        </c:ser>
        <c:ser>
          <c:idx val="4"/>
          <c:order val="4"/>
          <c:tx>
            <c:strRef>
              <c:f>'14.13'!$J$35</c:f>
              <c:strCache>
                <c:ptCount val="1"/>
              </c:strCache>
            </c:strRef>
          </c:tx>
          <c:invertIfNegative val="0"/>
          <c:cat>
            <c:numRef>
              <c:f>'14.13'!$K$30:$M$30</c:f>
              <c:numCache>
                <c:formatCode>General</c:formatCode>
                <c:ptCount val="3"/>
              </c:numCache>
            </c:numRef>
          </c:cat>
          <c:val>
            <c:numRef>
              <c:f>'14.13'!$K$35:$M$35</c:f>
              <c:numCache>
                <c:formatCode>#\ ##0.0</c:formatCode>
                <c:ptCount val="3"/>
              </c:numCache>
            </c:numRef>
          </c:val>
          <c:extLst>
            <c:ext xmlns:c16="http://schemas.microsoft.com/office/drawing/2014/chart" uri="{C3380CC4-5D6E-409C-BE32-E72D297353CC}">
              <c16:uniqueId val="{00000004-E41F-4ADC-AC16-F15E8BEBFAF0}"/>
            </c:ext>
          </c:extLst>
        </c:ser>
        <c:ser>
          <c:idx val="5"/>
          <c:order val="5"/>
          <c:tx>
            <c:strRef>
              <c:f>'14.13'!$J$36</c:f>
              <c:strCache>
                <c:ptCount val="1"/>
              </c:strCache>
            </c:strRef>
          </c:tx>
          <c:invertIfNegative val="0"/>
          <c:cat>
            <c:numRef>
              <c:f>'14.13'!$K$30:$M$30</c:f>
              <c:numCache>
                <c:formatCode>General</c:formatCode>
                <c:ptCount val="3"/>
              </c:numCache>
            </c:numRef>
          </c:cat>
          <c:val>
            <c:numRef>
              <c:f>'14.13'!$K$36:$M$36</c:f>
              <c:numCache>
                <c:formatCode>#\ ##0.0</c:formatCode>
                <c:ptCount val="3"/>
              </c:numCache>
            </c:numRef>
          </c:val>
          <c:extLst>
            <c:ext xmlns:c16="http://schemas.microsoft.com/office/drawing/2014/chart" uri="{C3380CC4-5D6E-409C-BE32-E72D297353CC}">
              <c16:uniqueId val="{00000005-E41F-4ADC-AC16-F15E8BEBFAF0}"/>
            </c:ext>
          </c:extLst>
        </c:ser>
        <c:ser>
          <c:idx val="6"/>
          <c:order val="6"/>
          <c:tx>
            <c:strRef>
              <c:f>'14.13'!$J$37</c:f>
              <c:strCache>
                <c:ptCount val="1"/>
              </c:strCache>
            </c:strRef>
          </c:tx>
          <c:invertIfNegative val="0"/>
          <c:cat>
            <c:numRef>
              <c:f>'14.13'!$K$30:$M$30</c:f>
              <c:numCache>
                <c:formatCode>General</c:formatCode>
                <c:ptCount val="3"/>
              </c:numCache>
            </c:numRef>
          </c:cat>
          <c:val>
            <c:numRef>
              <c:f>'14.13'!$K$37:$M$37</c:f>
              <c:numCache>
                <c:formatCode>#\ ##0.0</c:formatCode>
                <c:ptCount val="3"/>
              </c:numCache>
            </c:numRef>
          </c:val>
          <c:extLst>
            <c:ext xmlns:c16="http://schemas.microsoft.com/office/drawing/2014/chart" uri="{C3380CC4-5D6E-409C-BE32-E72D297353CC}">
              <c16:uniqueId val="{00000006-E41F-4ADC-AC16-F15E8BEBFAF0}"/>
            </c:ext>
          </c:extLst>
        </c:ser>
        <c:ser>
          <c:idx val="7"/>
          <c:order val="7"/>
          <c:tx>
            <c:strRef>
              <c:f>'14.13'!$J$38</c:f>
              <c:strCache>
                <c:ptCount val="1"/>
              </c:strCache>
            </c:strRef>
          </c:tx>
          <c:spPr>
            <a:solidFill>
              <a:srgbClr val="FFC000"/>
            </a:solidFill>
          </c:spPr>
          <c:invertIfNegative val="0"/>
          <c:cat>
            <c:numRef>
              <c:f>'14.13'!$K$30:$M$30</c:f>
              <c:numCache>
                <c:formatCode>General</c:formatCode>
                <c:ptCount val="3"/>
              </c:numCache>
            </c:numRef>
          </c:cat>
          <c:val>
            <c:numRef>
              <c:f>'14.13'!$K$38:$M$38</c:f>
              <c:numCache>
                <c:formatCode>#\ ##0.0</c:formatCode>
                <c:ptCount val="3"/>
              </c:numCache>
            </c:numRef>
          </c:val>
          <c:extLst>
            <c:ext xmlns:c16="http://schemas.microsoft.com/office/drawing/2014/chart" uri="{C3380CC4-5D6E-409C-BE32-E72D297353CC}">
              <c16:uniqueId val="{00000007-E41F-4ADC-AC16-F15E8BEBFAF0}"/>
            </c:ext>
          </c:extLst>
        </c:ser>
        <c:dLbls>
          <c:showLegendKey val="0"/>
          <c:showVal val="0"/>
          <c:showCatName val="0"/>
          <c:showSerName val="0"/>
          <c:showPercent val="0"/>
          <c:showBubbleSize val="0"/>
        </c:dLbls>
        <c:gapWidth val="150"/>
        <c:overlap val="100"/>
        <c:axId val="285157632"/>
        <c:axId val="285163520"/>
      </c:barChart>
      <c:catAx>
        <c:axId val="285157632"/>
        <c:scaling>
          <c:orientation val="minMax"/>
        </c:scaling>
        <c:delete val="0"/>
        <c:axPos val="b"/>
        <c:numFmt formatCode="General" sourceLinked="1"/>
        <c:majorTickMark val="none"/>
        <c:minorTickMark val="none"/>
        <c:tickLblPos val="nextTo"/>
        <c:txPr>
          <a:bodyPr/>
          <a:lstStyle/>
          <a:p>
            <a:pPr>
              <a:defRPr sz="900"/>
            </a:pPr>
            <a:endParaRPr lang="cs-CZ"/>
          </a:p>
        </c:txPr>
        <c:crossAx val="285163520"/>
        <c:crosses val="autoZero"/>
        <c:auto val="1"/>
        <c:lblAlgn val="ctr"/>
        <c:lblOffset val="100"/>
        <c:noMultiLvlLbl val="0"/>
      </c:catAx>
      <c:valAx>
        <c:axId val="28516352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515763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'14.13'!$L$19:$L$26</c:f>
              <c:numCache>
                <c:formatCode>General</c:formatCode>
                <c:ptCount val="8"/>
              </c:numCache>
            </c:numRef>
          </c:cat>
          <c:val>
            <c:numRef>
              <c:f>'14.13'!$M$19:$M$26</c:f>
              <c:numCache>
                <c:formatCode>0.0%</c:formatCode>
                <c:ptCount val="8"/>
              </c:numCache>
            </c:numRef>
          </c:val>
          <c:extLst>
            <c:ext xmlns:c16="http://schemas.microsoft.com/office/drawing/2014/chart" uri="{C3380CC4-5D6E-409C-BE32-E72D297353CC}">
              <c16:uniqueId val="{00000000-3D0B-4998-B3D0-ED4CA6CB4FEB}"/>
            </c:ext>
          </c:extLst>
        </c:ser>
        <c:dLbls>
          <c:showLegendKey val="0"/>
          <c:showVal val="0"/>
          <c:showCatName val="0"/>
          <c:showSerName val="0"/>
          <c:showPercent val="0"/>
          <c:showBubbleSize val="0"/>
        </c:dLbls>
        <c:gapWidth val="150"/>
        <c:axId val="285197056"/>
        <c:axId val="285198592"/>
      </c:barChart>
      <c:catAx>
        <c:axId val="285197056"/>
        <c:scaling>
          <c:orientation val="minMax"/>
        </c:scaling>
        <c:delete val="0"/>
        <c:axPos val="l"/>
        <c:numFmt formatCode="General" sourceLinked="1"/>
        <c:majorTickMark val="none"/>
        <c:minorTickMark val="none"/>
        <c:tickLblPos val="nextTo"/>
        <c:txPr>
          <a:bodyPr/>
          <a:lstStyle/>
          <a:p>
            <a:pPr>
              <a:defRPr sz="900"/>
            </a:pPr>
            <a:endParaRPr lang="cs-CZ"/>
          </a:p>
        </c:txPr>
        <c:crossAx val="285198592"/>
        <c:crosses val="autoZero"/>
        <c:auto val="1"/>
        <c:lblAlgn val="ctr"/>
        <c:lblOffset val="100"/>
        <c:noMultiLvlLbl val="0"/>
      </c:catAx>
      <c:valAx>
        <c:axId val="28519859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19705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D537-48D4-AE83-88E08A54BD35}"/>
              </c:ext>
            </c:extLst>
          </c:dPt>
          <c:cat>
            <c:numRef>
              <c:f>'14.14'!$J$19:$J$26</c:f>
              <c:numCache>
                <c:formatCode>General</c:formatCode>
                <c:ptCount val="8"/>
              </c:numCache>
            </c:numRef>
          </c:cat>
          <c:val>
            <c:numRef>
              <c:f>'14.14'!$K$19:$K$26</c:f>
              <c:numCache>
                <c:formatCode>General</c:formatCode>
                <c:ptCount val="8"/>
              </c:numCache>
            </c:numRef>
          </c:val>
          <c:extLst>
            <c:ext xmlns:c16="http://schemas.microsoft.com/office/drawing/2014/chart" uri="{C3380CC4-5D6E-409C-BE32-E72D297353CC}">
              <c16:uniqueId val="{00000002-D537-48D4-AE83-88E08A54BD35}"/>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'14.14'!$H$19:$H$22</c:f>
              <c:numCache>
                <c:formatCode>0.0</c:formatCode>
                <c:ptCount val="4"/>
              </c:numCache>
            </c:numRef>
          </c:cat>
          <c:val>
            <c:numRef>
              <c:f>'14.14'!$I$19:$I$22</c:f>
              <c:numCache>
                <c:formatCode>0.0%</c:formatCode>
                <c:ptCount val="4"/>
              </c:numCache>
            </c:numRef>
          </c:val>
          <c:extLst>
            <c:ext xmlns:c16="http://schemas.microsoft.com/office/drawing/2014/chart" uri="{C3380CC4-5D6E-409C-BE32-E72D297353CC}">
              <c16:uniqueId val="{00000000-1CD1-4109-B99F-21BE67C49721}"/>
            </c:ext>
          </c:extLst>
        </c:ser>
        <c:dLbls>
          <c:showLegendKey val="0"/>
          <c:showVal val="0"/>
          <c:showCatName val="0"/>
          <c:showSerName val="0"/>
          <c:showPercent val="0"/>
          <c:showBubbleSize val="0"/>
        </c:dLbls>
        <c:gapWidth val="150"/>
        <c:axId val="285416064"/>
        <c:axId val="285426048"/>
      </c:barChart>
      <c:catAx>
        <c:axId val="285416064"/>
        <c:scaling>
          <c:orientation val="maxMin"/>
        </c:scaling>
        <c:delete val="0"/>
        <c:axPos val="l"/>
        <c:numFmt formatCode="0.0" sourceLinked="1"/>
        <c:majorTickMark val="none"/>
        <c:minorTickMark val="none"/>
        <c:tickLblPos val="nextTo"/>
        <c:txPr>
          <a:bodyPr/>
          <a:lstStyle/>
          <a:p>
            <a:pPr>
              <a:defRPr sz="900"/>
            </a:pPr>
            <a:endParaRPr lang="cs-CZ"/>
          </a:p>
        </c:txPr>
        <c:crossAx val="285426048"/>
        <c:crosses val="autoZero"/>
        <c:auto val="1"/>
        <c:lblAlgn val="ctr"/>
        <c:lblOffset val="100"/>
        <c:noMultiLvlLbl val="0"/>
      </c:catAx>
      <c:valAx>
        <c:axId val="28542604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541606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'14.14'!$H$31:$H$38</c:f>
              <c:numCache>
                <c:formatCode>General</c:formatCode>
                <c:ptCount val="8"/>
              </c:numCache>
            </c:numRef>
          </c:cat>
          <c:val>
            <c:numRef>
              <c:f>'14.14'!$I$31:$I$38</c:f>
              <c:numCache>
                <c:formatCode>0.0%</c:formatCode>
                <c:ptCount val="8"/>
              </c:numCache>
            </c:numRef>
          </c:val>
          <c:extLst>
            <c:ext xmlns:c16="http://schemas.microsoft.com/office/drawing/2014/chart" uri="{C3380CC4-5D6E-409C-BE32-E72D297353CC}">
              <c16:uniqueId val="{00000000-533A-4656-9AE8-AC2CE5CFA4EC}"/>
            </c:ext>
          </c:extLst>
        </c:ser>
        <c:dLbls>
          <c:showLegendKey val="0"/>
          <c:showVal val="0"/>
          <c:showCatName val="0"/>
          <c:showSerName val="0"/>
          <c:showPercent val="0"/>
          <c:showBubbleSize val="0"/>
        </c:dLbls>
        <c:gapWidth val="150"/>
        <c:axId val="285442432"/>
        <c:axId val="285443968"/>
      </c:barChart>
      <c:catAx>
        <c:axId val="285442432"/>
        <c:scaling>
          <c:orientation val="minMax"/>
        </c:scaling>
        <c:delete val="0"/>
        <c:axPos val="l"/>
        <c:numFmt formatCode="General" sourceLinked="1"/>
        <c:majorTickMark val="none"/>
        <c:minorTickMark val="none"/>
        <c:tickLblPos val="nextTo"/>
        <c:txPr>
          <a:bodyPr/>
          <a:lstStyle/>
          <a:p>
            <a:pPr>
              <a:defRPr sz="900"/>
            </a:pPr>
            <a:endParaRPr lang="cs-CZ"/>
          </a:p>
        </c:txPr>
        <c:crossAx val="285443968"/>
        <c:crosses val="autoZero"/>
        <c:auto val="1"/>
        <c:lblAlgn val="ctr"/>
        <c:lblOffset val="100"/>
        <c:noMultiLvlLbl val="0"/>
      </c:catAx>
      <c:valAx>
        <c:axId val="28544396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44243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'14.14'!$J$31</c:f>
              <c:strCache>
                <c:ptCount val="1"/>
              </c:strCache>
            </c:strRef>
          </c:tx>
          <c:invertIfNegative val="0"/>
          <c:cat>
            <c:numRef>
              <c:f>'14.14'!$K$30:$M$30</c:f>
              <c:numCache>
                <c:formatCode>General</c:formatCode>
                <c:ptCount val="3"/>
              </c:numCache>
            </c:numRef>
          </c:cat>
          <c:val>
            <c:numRef>
              <c:f>'14.14'!$K$31:$M$31</c:f>
              <c:numCache>
                <c:formatCode>#\ ##0.0</c:formatCode>
                <c:ptCount val="3"/>
              </c:numCache>
            </c:numRef>
          </c:val>
          <c:extLst>
            <c:ext xmlns:c16="http://schemas.microsoft.com/office/drawing/2014/chart" uri="{C3380CC4-5D6E-409C-BE32-E72D297353CC}">
              <c16:uniqueId val="{00000000-1126-45DC-BB60-9D591292108A}"/>
            </c:ext>
          </c:extLst>
        </c:ser>
        <c:ser>
          <c:idx val="1"/>
          <c:order val="1"/>
          <c:tx>
            <c:strRef>
              <c:f>'14.14'!$J$32</c:f>
              <c:strCache>
                <c:ptCount val="1"/>
              </c:strCache>
            </c:strRef>
          </c:tx>
          <c:invertIfNegative val="0"/>
          <c:cat>
            <c:numRef>
              <c:f>'14.14'!$K$30:$M$30</c:f>
              <c:numCache>
                <c:formatCode>General</c:formatCode>
                <c:ptCount val="3"/>
              </c:numCache>
            </c:numRef>
          </c:cat>
          <c:val>
            <c:numRef>
              <c:f>'14.14'!$K$32:$M$32</c:f>
              <c:numCache>
                <c:formatCode>#\ ##0.0</c:formatCode>
                <c:ptCount val="3"/>
              </c:numCache>
            </c:numRef>
          </c:val>
          <c:extLst>
            <c:ext xmlns:c16="http://schemas.microsoft.com/office/drawing/2014/chart" uri="{C3380CC4-5D6E-409C-BE32-E72D297353CC}">
              <c16:uniqueId val="{00000001-1126-45DC-BB60-9D591292108A}"/>
            </c:ext>
          </c:extLst>
        </c:ser>
        <c:ser>
          <c:idx val="2"/>
          <c:order val="2"/>
          <c:tx>
            <c:strRef>
              <c:f>'14.14'!$J$33</c:f>
              <c:strCache>
                <c:ptCount val="1"/>
              </c:strCache>
            </c:strRef>
          </c:tx>
          <c:invertIfNegative val="0"/>
          <c:cat>
            <c:numRef>
              <c:f>'14.14'!$K$30:$M$30</c:f>
              <c:numCache>
                <c:formatCode>General</c:formatCode>
                <c:ptCount val="3"/>
              </c:numCache>
            </c:numRef>
          </c:cat>
          <c:val>
            <c:numRef>
              <c:f>'14.14'!$K$33:$M$33</c:f>
              <c:numCache>
                <c:formatCode>#\ ##0.0</c:formatCode>
                <c:ptCount val="3"/>
              </c:numCache>
            </c:numRef>
          </c:val>
          <c:extLst>
            <c:ext xmlns:c16="http://schemas.microsoft.com/office/drawing/2014/chart" uri="{C3380CC4-5D6E-409C-BE32-E72D297353CC}">
              <c16:uniqueId val="{00000002-1126-45DC-BB60-9D591292108A}"/>
            </c:ext>
          </c:extLst>
        </c:ser>
        <c:ser>
          <c:idx val="3"/>
          <c:order val="3"/>
          <c:tx>
            <c:strRef>
              <c:f>'14.14'!$J$34</c:f>
              <c:strCache>
                <c:ptCount val="1"/>
              </c:strCache>
            </c:strRef>
          </c:tx>
          <c:invertIfNegative val="0"/>
          <c:cat>
            <c:numRef>
              <c:f>'14.14'!$K$30:$M$30</c:f>
              <c:numCache>
                <c:formatCode>General</c:formatCode>
                <c:ptCount val="3"/>
              </c:numCache>
            </c:numRef>
          </c:cat>
          <c:val>
            <c:numRef>
              <c:f>'14.14'!$K$34:$M$34</c:f>
              <c:numCache>
                <c:formatCode>#\ ##0.0</c:formatCode>
                <c:ptCount val="3"/>
              </c:numCache>
            </c:numRef>
          </c:val>
          <c:extLst>
            <c:ext xmlns:c16="http://schemas.microsoft.com/office/drawing/2014/chart" uri="{C3380CC4-5D6E-409C-BE32-E72D297353CC}">
              <c16:uniqueId val="{00000003-1126-45DC-BB60-9D591292108A}"/>
            </c:ext>
          </c:extLst>
        </c:ser>
        <c:ser>
          <c:idx val="4"/>
          <c:order val="4"/>
          <c:tx>
            <c:strRef>
              <c:f>'14.14'!$J$35</c:f>
              <c:strCache>
                <c:ptCount val="1"/>
              </c:strCache>
            </c:strRef>
          </c:tx>
          <c:invertIfNegative val="0"/>
          <c:cat>
            <c:numRef>
              <c:f>'14.14'!$K$30:$M$30</c:f>
              <c:numCache>
                <c:formatCode>General</c:formatCode>
                <c:ptCount val="3"/>
              </c:numCache>
            </c:numRef>
          </c:cat>
          <c:val>
            <c:numRef>
              <c:f>'14.14'!$K$35:$M$35</c:f>
              <c:numCache>
                <c:formatCode>#\ ##0.0</c:formatCode>
                <c:ptCount val="3"/>
              </c:numCache>
            </c:numRef>
          </c:val>
          <c:extLst>
            <c:ext xmlns:c16="http://schemas.microsoft.com/office/drawing/2014/chart" uri="{C3380CC4-5D6E-409C-BE32-E72D297353CC}">
              <c16:uniqueId val="{00000004-1126-45DC-BB60-9D591292108A}"/>
            </c:ext>
          </c:extLst>
        </c:ser>
        <c:ser>
          <c:idx val="5"/>
          <c:order val="5"/>
          <c:tx>
            <c:strRef>
              <c:f>'14.14'!$J$36</c:f>
              <c:strCache>
                <c:ptCount val="1"/>
              </c:strCache>
            </c:strRef>
          </c:tx>
          <c:invertIfNegative val="0"/>
          <c:cat>
            <c:numRef>
              <c:f>'14.14'!$K$30:$M$30</c:f>
              <c:numCache>
                <c:formatCode>General</c:formatCode>
                <c:ptCount val="3"/>
              </c:numCache>
            </c:numRef>
          </c:cat>
          <c:val>
            <c:numRef>
              <c:f>'14.14'!$K$36:$M$36</c:f>
              <c:numCache>
                <c:formatCode>#\ ##0.0</c:formatCode>
                <c:ptCount val="3"/>
              </c:numCache>
            </c:numRef>
          </c:val>
          <c:extLst>
            <c:ext xmlns:c16="http://schemas.microsoft.com/office/drawing/2014/chart" uri="{C3380CC4-5D6E-409C-BE32-E72D297353CC}">
              <c16:uniqueId val="{00000005-1126-45DC-BB60-9D591292108A}"/>
            </c:ext>
          </c:extLst>
        </c:ser>
        <c:ser>
          <c:idx val="6"/>
          <c:order val="6"/>
          <c:tx>
            <c:strRef>
              <c:f>'14.14'!$J$37</c:f>
              <c:strCache>
                <c:ptCount val="1"/>
              </c:strCache>
            </c:strRef>
          </c:tx>
          <c:invertIfNegative val="0"/>
          <c:cat>
            <c:numRef>
              <c:f>'14.14'!$K$30:$M$30</c:f>
              <c:numCache>
                <c:formatCode>General</c:formatCode>
                <c:ptCount val="3"/>
              </c:numCache>
            </c:numRef>
          </c:cat>
          <c:val>
            <c:numRef>
              <c:f>'14.14'!$K$37:$M$37</c:f>
              <c:numCache>
                <c:formatCode>#\ ##0.0</c:formatCode>
                <c:ptCount val="3"/>
              </c:numCache>
            </c:numRef>
          </c:val>
          <c:extLst>
            <c:ext xmlns:c16="http://schemas.microsoft.com/office/drawing/2014/chart" uri="{C3380CC4-5D6E-409C-BE32-E72D297353CC}">
              <c16:uniqueId val="{00000006-1126-45DC-BB60-9D591292108A}"/>
            </c:ext>
          </c:extLst>
        </c:ser>
        <c:ser>
          <c:idx val="7"/>
          <c:order val="7"/>
          <c:tx>
            <c:strRef>
              <c:f>'14.14'!$J$38</c:f>
              <c:strCache>
                <c:ptCount val="1"/>
              </c:strCache>
            </c:strRef>
          </c:tx>
          <c:spPr>
            <a:solidFill>
              <a:srgbClr val="FFC000"/>
            </a:solidFill>
          </c:spPr>
          <c:invertIfNegative val="0"/>
          <c:cat>
            <c:numRef>
              <c:f>'14.14'!$K$30:$M$30</c:f>
              <c:numCache>
                <c:formatCode>General</c:formatCode>
                <c:ptCount val="3"/>
              </c:numCache>
            </c:numRef>
          </c:cat>
          <c:val>
            <c:numRef>
              <c:f>'14.14'!$K$38:$M$38</c:f>
              <c:numCache>
                <c:formatCode>#\ ##0.0</c:formatCode>
                <c:ptCount val="3"/>
              </c:numCache>
            </c:numRef>
          </c:val>
          <c:extLst>
            <c:ext xmlns:c16="http://schemas.microsoft.com/office/drawing/2014/chart" uri="{C3380CC4-5D6E-409C-BE32-E72D297353CC}">
              <c16:uniqueId val="{00000007-1126-45DC-BB60-9D591292108A}"/>
            </c:ext>
          </c:extLst>
        </c:ser>
        <c:dLbls>
          <c:showLegendKey val="0"/>
          <c:showVal val="0"/>
          <c:showCatName val="0"/>
          <c:showSerName val="0"/>
          <c:showPercent val="0"/>
          <c:showBubbleSize val="0"/>
        </c:dLbls>
        <c:gapWidth val="150"/>
        <c:overlap val="100"/>
        <c:axId val="285833472"/>
        <c:axId val="285847552"/>
      </c:barChart>
      <c:catAx>
        <c:axId val="285833472"/>
        <c:scaling>
          <c:orientation val="minMax"/>
        </c:scaling>
        <c:delete val="0"/>
        <c:axPos val="b"/>
        <c:numFmt formatCode="General" sourceLinked="1"/>
        <c:majorTickMark val="none"/>
        <c:minorTickMark val="none"/>
        <c:tickLblPos val="nextTo"/>
        <c:txPr>
          <a:bodyPr/>
          <a:lstStyle/>
          <a:p>
            <a:pPr>
              <a:defRPr sz="900"/>
            </a:pPr>
            <a:endParaRPr lang="cs-CZ"/>
          </a:p>
        </c:txPr>
        <c:crossAx val="285847552"/>
        <c:crosses val="autoZero"/>
        <c:auto val="1"/>
        <c:lblAlgn val="ctr"/>
        <c:lblOffset val="100"/>
        <c:noMultiLvlLbl val="0"/>
      </c:catAx>
      <c:valAx>
        <c:axId val="28584755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583347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Dodávky tepla </a:t>
            </a:r>
            <a:r>
              <a:rPr lang="en-US" sz="1000">
                <a:solidFill>
                  <a:schemeClr val="accent1"/>
                </a:solidFill>
              </a:rPr>
              <a:t>(</a:t>
            </a:r>
            <a:r>
              <a:rPr lang="cs-CZ" sz="1000">
                <a:solidFill>
                  <a:schemeClr val="accent1"/>
                </a:solidFill>
              </a:rPr>
              <a:t>TJ</a:t>
            </a:r>
            <a:r>
              <a:rPr lang="en-US" sz="1000">
                <a:solidFill>
                  <a:schemeClr val="accent1"/>
                </a:solidFill>
              </a:rPr>
              <a:t>)</a:t>
            </a:r>
          </a:p>
        </c:rich>
      </c:tx>
      <c:layout>
        <c:manualLayout>
          <c:xMode val="edge"/>
          <c:yMode val="edge"/>
          <c:x val="4.0979344729344721E-3"/>
          <c:y val="1.2491234175838518E-2"/>
        </c:manualLayout>
      </c:layout>
      <c:overlay val="0"/>
    </c:title>
    <c:autoTitleDeleted val="0"/>
    <c:plotArea>
      <c:layout>
        <c:manualLayout>
          <c:layoutTarget val="inner"/>
          <c:xMode val="edge"/>
          <c:yMode val="edge"/>
          <c:x val="8.0877328424643471E-2"/>
          <c:y val="0.13519313304721031"/>
          <c:w val="0.88392532828191406"/>
          <c:h val="0.77047210300429181"/>
        </c:manualLayout>
      </c:layout>
      <c:barChart>
        <c:barDir val="col"/>
        <c:grouping val="stacked"/>
        <c:varyColors val="0"/>
        <c:ser>
          <c:idx val="0"/>
          <c:order val="0"/>
          <c:tx>
            <c:strRef>
              <c:f>'5.1'!$A$8</c:f>
              <c:strCache>
                <c:ptCount val="1"/>
                <c:pt idx="0">
                  <c:v>Biomasa</c:v>
                </c:pt>
              </c:strCache>
            </c:strRef>
          </c:tx>
          <c:spPr>
            <a:solidFill>
              <a:schemeClr val="tx2"/>
            </a:solidFill>
          </c:spPr>
          <c:invertIfNegative val="0"/>
          <c:val>
            <c:numRef>
              <c:f>'5.1'!$B$8:$M$8</c:f>
              <c:numCache>
                <c:formatCode>#\ ##0.0</c:formatCode>
                <c:ptCount val="12"/>
                <c:pt idx="0">
                  <c:v>949.17674099999999</c:v>
                </c:pt>
                <c:pt idx="1">
                  <c:v>871.10242000000028</c:v>
                </c:pt>
                <c:pt idx="2">
                  <c:v>879.82284399999992</c:v>
                </c:pt>
                <c:pt idx="3">
                  <c:v>757.61013499999956</c:v>
                </c:pt>
                <c:pt idx="4">
                  <c:v>478.22865800000005</c:v>
                </c:pt>
                <c:pt idx="5">
                  <c:v>337.19264699999997</c:v>
                </c:pt>
                <c:pt idx="6">
                  <c:v>0</c:v>
                </c:pt>
                <c:pt idx="7">
                  <c:v>0</c:v>
                </c:pt>
                <c:pt idx="8">
                  <c:v>0</c:v>
                </c:pt>
                <c:pt idx="9">
                  <c:v>0</c:v>
                </c:pt>
                <c:pt idx="10">
                  <c:v>0</c:v>
                </c:pt>
                <c:pt idx="11">
                  <c:v>0</c:v>
                </c:pt>
              </c:numCache>
            </c:numRef>
          </c:val>
          <c:extLst>
            <c:ext xmlns:c16="http://schemas.microsoft.com/office/drawing/2014/chart" uri="{C3380CC4-5D6E-409C-BE32-E72D297353CC}">
              <c16:uniqueId val="{00000000-85BA-41BF-94A4-ABB20CCABEA8}"/>
            </c:ext>
          </c:extLst>
        </c:ser>
        <c:ser>
          <c:idx val="1"/>
          <c:order val="1"/>
          <c:tx>
            <c:strRef>
              <c:f>'5.1'!$A$9</c:f>
              <c:strCache>
                <c:ptCount val="1"/>
                <c:pt idx="0">
                  <c:v>Bioplyn</c:v>
                </c:pt>
              </c:strCache>
            </c:strRef>
          </c:tx>
          <c:spPr>
            <a:solidFill>
              <a:schemeClr val="accent2"/>
            </a:solidFill>
          </c:spPr>
          <c:invertIfNegative val="0"/>
          <c:val>
            <c:numRef>
              <c:f>'5.1'!$B$9:$M$9</c:f>
              <c:numCache>
                <c:formatCode>#\ ##0.0</c:formatCode>
                <c:ptCount val="12"/>
                <c:pt idx="0">
                  <c:v>66.054242000000002</c:v>
                </c:pt>
                <c:pt idx="1">
                  <c:v>55.840565000000012</c:v>
                </c:pt>
                <c:pt idx="2">
                  <c:v>60.116489000000023</c:v>
                </c:pt>
                <c:pt idx="3">
                  <c:v>53.725656999999998</c:v>
                </c:pt>
                <c:pt idx="4">
                  <c:v>38.976360000000007</c:v>
                </c:pt>
                <c:pt idx="5">
                  <c:v>31.356351999999998</c:v>
                </c:pt>
                <c:pt idx="6">
                  <c:v>0</c:v>
                </c:pt>
                <c:pt idx="7">
                  <c:v>0</c:v>
                </c:pt>
                <c:pt idx="8">
                  <c:v>0</c:v>
                </c:pt>
                <c:pt idx="9">
                  <c:v>0</c:v>
                </c:pt>
                <c:pt idx="10">
                  <c:v>0</c:v>
                </c:pt>
                <c:pt idx="11">
                  <c:v>0</c:v>
                </c:pt>
              </c:numCache>
            </c:numRef>
          </c:val>
          <c:extLst>
            <c:ext xmlns:c16="http://schemas.microsoft.com/office/drawing/2014/chart" uri="{C3380CC4-5D6E-409C-BE32-E72D297353CC}">
              <c16:uniqueId val="{00000001-85BA-41BF-94A4-ABB20CCABEA8}"/>
            </c:ext>
          </c:extLst>
        </c:ser>
        <c:ser>
          <c:idx val="2"/>
          <c:order val="2"/>
          <c:tx>
            <c:strRef>
              <c:f>'5.1'!$A$10</c:f>
              <c:strCache>
                <c:ptCount val="1"/>
                <c:pt idx="0">
                  <c:v>Černé uhlí</c:v>
                </c:pt>
              </c:strCache>
            </c:strRef>
          </c:tx>
          <c:spPr>
            <a:solidFill>
              <a:schemeClr val="accent4"/>
            </a:solidFill>
          </c:spPr>
          <c:invertIfNegative val="0"/>
          <c:val>
            <c:numRef>
              <c:f>'5.1'!$B$10:$M$10</c:f>
              <c:numCache>
                <c:formatCode>#\ ##0.0</c:formatCode>
                <c:ptCount val="12"/>
                <c:pt idx="0">
                  <c:v>1458.0229449999999</c:v>
                </c:pt>
                <c:pt idx="1">
                  <c:v>1075.556284</c:v>
                </c:pt>
                <c:pt idx="2">
                  <c:v>1113.4044820000001</c:v>
                </c:pt>
                <c:pt idx="3">
                  <c:v>774.86625400000014</c:v>
                </c:pt>
                <c:pt idx="4">
                  <c:v>296.40556900000001</c:v>
                </c:pt>
                <c:pt idx="5">
                  <c:v>205.42004300000002</c:v>
                </c:pt>
                <c:pt idx="6">
                  <c:v>0</c:v>
                </c:pt>
                <c:pt idx="7">
                  <c:v>0</c:v>
                </c:pt>
                <c:pt idx="8">
                  <c:v>0</c:v>
                </c:pt>
                <c:pt idx="9">
                  <c:v>0</c:v>
                </c:pt>
                <c:pt idx="10">
                  <c:v>0</c:v>
                </c:pt>
                <c:pt idx="11">
                  <c:v>0</c:v>
                </c:pt>
              </c:numCache>
            </c:numRef>
          </c:val>
          <c:extLst>
            <c:ext xmlns:c16="http://schemas.microsoft.com/office/drawing/2014/chart" uri="{C3380CC4-5D6E-409C-BE32-E72D297353CC}">
              <c16:uniqueId val="{00000002-85BA-41BF-94A4-ABB20CCABEA8}"/>
            </c:ext>
          </c:extLst>
        </c:ser>
        <c:ser>
          <c:idx val="3"/>
          <c:order val="3"/>
          <c:tx>
            <c:strRef>
              <c:f>'5.1'!$A$11</c:f>
              <c:strCache>
                <c:ptCount val="1"/>
                <c:pt idx="0">
                  <c:v>Elektrická energie</c:v>
                </c:pt>
              </c:strCache>
            </c:strRef>
          </c:tx>
          <c:spPr>
            <a:solidFill>
              <a:schemeClr val="accent4"/>
            </a:solidFill>
          </c:spPr>
          <c:invertIfNegative val="0"/>
          <c:val>
            <c:numRef>
              <c:f>'5.1'!$B$11:$M$11</c:f>
              <c:numCache>
                <c:formatCode>#\ ##0.0</c:formatCode>
                <c:ptCount val="12"/>
                <c:pt idx="0">
                  <c:v>3.85473</c:v>
                </c:pt>
                <c:pt idx="1">
                  <c:v>4.3682499999999997</c:v>
                </c:pt>
                <c:pt idx="2">
                  <c:v>5.0499799999999997</c:v>
                </c:pt>
                <c:pt idx="3">
                  <c:v>4.3280000000000003</c:v>
                </c:pt>
                <c:pt idx="4">
                  <c:v>2.7314259999999999</c:v>
                </c:pt>
                <c:pt idx="5">
                  <c:v>2.5063519999999997</c:v>
                </c:pt>
                <c:pt idx="6">
                  <c:v>0</c:v>
                </c:pt>
                <c:pt idx="7">
                  <c:v>0</c:v>
                </c:pt>
                <c:pt idx="8">
                  <c:v>0</c:v>
                </c:pt>
                <c:pt idx="9">
                  <c:v>0</c:v>
                </c:pt>
                <c:pt idx="10">
                  <c:v>0</c:v>
                </c:pt>
                <c:pt idx="11">
                  <c:v>0</c:v>
                </c:pt>
              </c:numCache>
            </c:numRef>
          </c:val>
          <c:extLst>
            <c:ext xmlns:c16="http://schemas.microsoft.com/office/drawing/2014/chart" uri="{C3380CC4-5D6E-409C-BE32-E72D297353CC}">
              <c16:uniqueId val="{00000003-85BA-41BF-94A4-ABB20CCABEA8}"/>
            </c:ext>
          </c:extLst>
        </c:ser>
        <c:ser>
          <c:idx val="4"/>
          <c:order val="4"/>
          <c:tx>
            <c:strRef>
              <c:f>'5.1'!$A$12</c:f>
              <c:strCache>
                <c:ptCount val="1"/>
                <c:pt idx="0">
                  <c:v>Energie prostředí (tepelné čerpadlo)</c:v>
                </c:pt>
              </c:strCache>
            </c:strRef>
          </c:tx>
          <c:spPr>
            <a:solidFill>
              <a:schemeClr val="accent5"/>
            </a:solidFill>
          </c:spPr>
          <c:invertIfNegative val="0"/>
          <c:val>
            <c:numRef>
              <c:f>'5.1'!$B$12:$M$12</c:f>
              <c:numCache>
                <c:formatCode>#\ ##0.0</c:formatCode>
                <c:ptCount val="12"/>
                <c:pt idx="0">
                  <c:v>1.25284</c:v>
                </c:pt>
                <c:pt idx="1">
                  <c:v>1.0353299999999999</c:v>
                </c:pt>
                <c:pt idx="2">
                  <c:v>0.94023800000000002</c:v>
                </c:pt>
                <c:pt idx="3">
                  <c:v>1.1333739999999999</c:v>
                </c:pt>
                <c:pt idx="4">
                  <c:v>1.2271700000000001</c:v>
                </c:pt>
                <c:pt idx="5">
                  <c:v>1.1207199999999999</c:v>
                </c:pt>
                <c:pt idx="6">
                  <c:v>0</c:v>
                </c:pt>
                <c:pt idx="7">
                  <c:v>0</c:v>
                </c:pt>
                <c:pt idx="8">
                  <c:v>0</c:v>
                </c:pt>
                <c:pt idx="9">
                  <c:v>0</c:v>
                </c:pt>
                <c:pt idx="10">
                  <c:v>0</c:v>
                </c:pt>
                <c:pt idx="11">
                  <c:v>0</c:v>
                </c:pt>
              </c:numCache>
            </c:numRef>
          </c:val>
          <c:extLst>
            <c:ext xmlns:c16="http://schemas.microsoft.com/office/drawing/2014/chart" uri="{C3380CC4-5D6E-409C-BE32-E72D297353CC}">
              <c16:uniqueId val="{00000004-85BA-41BF-94A4-ABB20CCABEA8}"/>
            </c:ext>
          </c:extLst>
        </c:ser>
        <c:ser>
          <c:idx val="5"/>
          <c:order val="5"/>
          <c:tx>
            <c:strRef>
              <c:f>'5.1'!$A$13</c:f>
              <c:strCache>
                <c:ptCount val="1"/>
                <c:pt idx="0">
                  <c:v>Energie Slunce (solární kolektor)</c:v>
                </c:pt>
              </c:strCache>
            </c:strRef>
          </c:tx>
          <c:spPr>
            <a:solidFill>
              <a:schemeClr val="accent6"/>
            </a:solidFill>
          </c:spPr>
          <c:invertIfNegative val="0"/>
          <c:val>
            <c:numRef>
              <c:f>'5.1'!$B$13:$M$13</c:f>
              <c:numCache>
                <c:formatCode>#\ ##0.0</c:formatCode>
                <c:ptCount val="12"/>
                <c:pt idx="0">
                  <c:v>1.585E-2</c:v>
                </c:pt>
                <c:pt idx="1">
                  <c:v>2.6810000000000004E-2</c:v>
                </c:pt>
                <c:pt idx="2">
                  <c:v>7.5740000000000002E-2</c:v>
                </c:pt>
                <c:pt idx="3">
                  <c:v>6.9809999999999983E-2</c:v>
                </c:pt>
                <c:pt idx="4">
                  <c:v>8.6279999999999996E-2</c:v>
                </c:pt>
                <c:pt idx="5">
                  <c:v>9.8789999999999989E-2</c:v>
                </c:pt>
                <c:pt idx="6">
                  <c:v>0</c:v>
                </c:pt>
                <c:pt idx="7">
                  <c:v>0</c:v>
                </c:pt>
                <c:pt idx="8">
                  <c:v>0</c:v>
                </c:pt>
                <c:pt idx="9">
                  <c:v>0</c:v>
                </c:pt>
                <c:pt idx="10">
                  <c:v>0</c:v>
                </c:pt>
                <c:pt idx="11">
                  <c:v>0</c:v>
                </c:pt>
              </c:numCache>
            </c:numRef>
          </c:val>
          <c:extLst>
            <c:ext xmlns:c16="http://schemas.microsoft.com/office/drawing/2014/chart" uri="{C3380CC4-5D6E-409C-BE32-E72D297353CC}">
              <c16:uniqueId val="{00000005-85BA-41BF-94A4-ABB20CCABEA8}"/>
            </c:ext>
          </c:extLst>
        </c:ser>
        <c:ser>
          <c:idx val="6"/>
          <c:order val="6"/>
          <c:tx>
            <c:strRef>
              <c:f>'5.1'!$A$14</c:f>
              <c:strCache>
                <c:ptCount val="1"/>
                <c:pt idx="0">
                  <c:v>Hnědé uhlí</c:v>
                </c:pt>
              </c:strCache>
            </c:strRef>
          </c:tx>
          <c:spPr>
            <a:solidFill>
              <a:srgbClr val="F0948F"/>
            </a:solidFill>
          </c:spPr>
          <c:invertIfNegative val="0"/>
          <c:val>
            <c:numRef>
              <c:f>'5.1'!$B$14:$M$14</c:f>
              <c:numCache>
                <c:formatCode>#\ ##0.0</c:formatCode>
                <c:ptCount val="12"/>
                <c:pt idx="0">
                  <c:v>5465.3145810000005</c:v>
                </c:pt>
                <c:pt idx="1">
                  <c:v>4432.1945669999996</c:v>
                </c:pt>
                <c:pt idx="2">
                  <c:v>4545.8975560000017</c:v>
                </c:pt>
                <c:pt idx="3">
                  <c:v>3447.6626399999996</c:v>
                </c:pt>
                <c:pt idx="4">
                  <c:v>1572.2970600000001</c:v>
                </c:pt>
                <c:pt idx="5">
                  <c:v>1196.3400580000002</c:v>
                </c:pt>
                <c:pt idx="6">
                  <c:v>0</c:v>
                </c:pt>
                <c:pt idx="7">
                  <c:v>0</c:v>
                </c:pt>
                <c:pt idx="8">
                  <c:v>0</c:v>
                </c:pt>
                <c:pt idx="9">
                  <c:v>0</c:v>
                </c:pt>
                <c:pt idx="10">
                  <c:v>0</c:v>
                </c:pt>
                <c:pt idx="11">
                  <c:v>0</c:v>
                </c:pt>
              </c:numCache>
            </c:numRef>
          </c:val>
          <c:extLst>
            <c:ext xmlns:c16="http://schemas.microsoft.com/office/drawing/2014/chart" uri="{C3380CC4-5D6E-409C-BE32-E72D297353CC}">
              <c16:uniqueId val="{00000006-85BA-41BF-94A4-ABB20CCABEA8}"/>
            </c:ext>
          </c:extLst>
        </c:ser>
        <c:ser>
          <c:idx val="7"/>
          <c:order val="7"/>
          <c:tx>
            <c:strRef>
              <c:f>'5.1'!$A$15</c:f>
              <c:strCache>
                <c:ptCount val="1"/>
                <c:pt idx="0">
                  <c:v>Jaderné palivo</c:v>
                </c:pt>
              </c:strCache>
            </c:strRef>
          </c:tx>
          <c:spPr>
            <a:solidFill>
              <a:srgbClr val="F7C9C7"/>
            </a:solidFill>
          </c:spPr>
          <c:invertIfNegative val="0"/>
          <c:val>
            <c:numRef>
              <c:f>'5.1'!$B$15:$M$15</c:f>
              <c:numCache>
                <c:formatCode>#\ ##0.0</c:formatCode>
                <c:ptCount val="12"/>
                <c:pt idx="0">
                  <c:v>35.590720000000005</c:v>
                </c:pt>
                <c:pt idx="1">
                  <c:v>28.72907</c:v>
                </c:pt>
                <c:pt idx="2">
                  <c:v>27.837010000000003</c:v>
                </c:pt>
                <c:pt idx="3">
                  <c:v>23.030720000000002</c:v>
                </c:pt>
                <c:pt idx="4">
                  <c:v>10.26187</c:v>
                </c:pt>
                <c:pt idx="5">
                  <c:v>7.2140999999999993</c:v>
                </c:pt>
                <c:pt idx="6">
                  <c:v>0</c:v>
                </c:pt>
                <c:pt idx="7">
                  <c:v>0</c:v>
                </c:pt>
                <c:pt idx="8">
                  <c:v>0</c:v>
                </c:pt>
                <c:pt idx="9">
                  <c:v>0</c:v>
                </c:pt>
                <c:pt idx="10">
                  <c:v>0</c:v>
                </c:pt>
                <c:pt idx="11">
                  <c:v>0</c:v>
                </c:pt>
              </c:numCache>
            </c:numRef>
          </c:val>
          <c:extLst>
            <c:ext xmlns:c16="http://schemas.microsoft.com/office/drawing/2014/chart" uri="{C3380CC4-5D6E-409C-BE32-E72D297353CC}">
              <c16:uniqueId val="{00000007-85BA-41BF-94A4-ABB20CCABEA8}"/>
            </c:ext>
          </c:extLst>
        </c:ser>
        <c:ser>
          <c:idx val="8"/>
          <c:order val="8"/>
          <c:tx>
            <c:strRef>
              <c:f>'5.1'!$A$16</c:f>
              <c:strCache>
                <c:ptCount val="1"/>
                <c:pt idx="0">
                  <c:v>Koks</c:v>
                </c:pt>
              </c:strCache>
            </c:strRef>
          </c:tx>
          <c:spPr>
            <a:solidFill>
              <a:schemeClr val="tx1"/>
            </a:solidFill>
          </c:spPr>
          <c:invertIfNegative val="0"/>
          <c:val>
            <c:numRef>
              <c:f>'5.1'!$B$16:$M$16</c:f>
              <c:numCache>
                <c:formatCode>#\ ##0.0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85BA-41BF-94A4-ABB20CCABEA8}"/>
            </c:ext>
          </c:extLst>
        </c:ser>
        <c:ser>
          <c:idx val="9"/>
          <c:order val="9"/>
          <c:tx>
            <c:strRef>
              <c:f>'5.1'!$A$17</c:f>
              <c:strCache>
                <c:ptCount val="1"/>
                <c:pt idx="0">
                  <c:v>Odpadní teplo</c:v>
                </c:pt>
              </c:strCache>
            </c:strRef>
          </c:tx>
          <c:spPr>
            <a:solidFill>
              <a:srgbClr val="646363"/>
            </a:solidFill>
          </c:spPr>
          <c:invertIfNegative val="0"/>
          <c:val>
            <c:numRef>
              <c:f>'5.1'!$B$17:$M$17</c:f>
              <c:numCache>
                <c:formatCode>#\ ##0.0</c:formatCode>
                <c:ptCount val="12"/>
                <c:pt idx="0">
                  <c:v>88.372906</c:v>
                </c:pt>
                <c:pt idx="1">
                  <c:v>74.129374999999996</c:v>
                </c:pt>
                <c:pt idx="2">
                  <c:v>75.107746000000006</c:v>
                </c:pt>
                <c:pt idx="3">
                  <c:v>71.183259000000007</c:v>
                </c:pt>
                <c:pt idx="4">
                  <c:v>73.453815000000006</c:v>
                </c:pt>
                <c:pt idx="5">
                  <c:v>78.674445000000006</c:v>
                </c:pt>
                <c:pt idx="6">
                  <c:v>0</c:v>
                </c:pt>
                <c:pt idx="7">
                  <c:v>0</c:v>
                </c:pt>
                <c:pt idx="8">
                  <c:v>0</c:v>
                </c:pt>
                <c:pt idx="9">
                  <c:v>0</c:v>
                </c:pt>
                <c:pt idx="10">
                  <c:v>0</c:v>
                </c:pt>
                <c:pt idx="11">
                  <c:v>0</c:v>
                </c:pt>
              </c:numCache>
            </c:numRef>
          </c:val>
          <c:extLst>
            <c:ext xmlns:c16="http://schemas.microsoft.com/office/drawing/2014/chart" uri="{C3380CC4-5D6E-409C-BE32-E72D297353CC}">
              <c16:uniqueId val="{00000009-85BA-41BF-94A4-ABB20CCABEA8}"/>
            </c:ext>
          </c:extLst>
        </c:ser>
        <c:ser>
          <c:idx val="10"/>
          <c:order val="10"/>
          <c:tx>
            <c:strRef>
              <c:f>'5.1'!$A$18</c:f>
              <c:strCache>
                <c:ptCount val="1"/>
                <c:pt idx="0">
                  <c:v>Ostatní kapalná paliva</c:v>
                </c:pt>
              </c:strCache>
            </c:strRef>
          </c:tx>
          <c:spPr>
            <a:solidFill>
              <a:srgbClr val="D0D0D0"/>
            </a:solidFill>
          </c:spPr>
          <c:invertIfNegative val="0"/>
          <c:val>
            <c:numRef>
              <c:f>'5.1'!$B$18:$M$18</c:f>
              <c:numCache>
                <c:formatCode>#\ ##0.0</c:formatCode>
                <c:ptCount val="12"/>
                <c:pt idx="0">
                  <c:v>9.4794429999999998</c:v>
                </c:pt>
                <c:pt idx="1">
                  <c:v>7.7133140000000004</c:v>
                </c:pt>
                <c:pt idx="2">
                  <c:v>7.00929</c:v>
                </c:pt>
                <c:pt idx="3">
                  <c:v>2.2263660000000001</c:v>
                </c:pt>
                <c:pt idx="4">
                  <c:v>1.492721</c:v>
                </c:pt>
                <c:pt idx="5">
                  <c:v>3.8055190000000003</c:v>
                </c:pt>
                <c:pt idx="6">
                  <c:v>0</c:v>
                </c:pt>
                <c:pt idx="7">
                  <c:v>0</c:v>
                </c:pt>
                <c:pt idx="8">
                  <c:v>0</c:v>
                </c:pt>
                <c:pt idx="9">
                  <c:v>0</c:v>
                </c:pt>
                <c:pt idx="10">
                  <c:v>0</c:v>
                </c:pt>
                <c:pt idx="11">
                  <c:v>0</c:v>
                </c:pt>
              </c:numCache>
            </c:numRef>
          </c:val>
          <c:extLst>
            <c:ext xmlns:c16="http://schemas.microsoft.com/office/drawing/2014/chart" uri="{C3380CC4-5D6E-409C-BE32-E72D297353CC}">
              <c16:uniqueId val="{0000000A-85BA-41BF-94A4-ABB20CCABEA8}"/>
            </c:ext>
          </c:extLst>
        </c:ser>
        <c:ser>
          <c:idx val="11"/>
          <c:order val="11"/>
          <c:tx>
            <c:strRef>
              <c:f>'5.1'!$A$19</c:f>
              <c:strCache>
                <c:ptCount val="1"/>
                <c:pt idx="0">
                  <c:v>Ostatní pevná paliva</c:v>
                </c:pt>
              </c:strCache>
            </c:strRef>
          </c:tx>
          <c:spPr>
            <a:solidFill>
              <a:srgbClr val="D0D0D0"/>
            </a:solidFill>
          </c:spPr>
          <c:invertIfNegative val="0"/>
          <c:val>
            <c:numRef>
              <c:f>'5.1'!$B$19:$M$19</c:f>
              <c:numCache>
                <c:formatCode>#\ ##0.0</c:formatCode>
                <c:ptCount val="12"/>
                <c:pt idx="0">
                  <c:v>251.64431497379283</c:v>
                </c:pt>
                <c:pt idx="1">
                  <c:v>204.60690208053475</c:v>
                </c:pt>
                <c:pt idx="2">
                  <c:v>193.5333572446674</c:v>
                </c:pt>
                <c:pt idx="3">
                  <c:v>183.36885601724077</c:v>
                </c:pt>
                <c:pt idx="4">
                  <c:v>215.0695239338873</c:v>
                </c:pt>
                <c:pt idx="5">
                  <c:v>177.94874961084173</c:v>
                </c:pt>
                <c:pt idx="6">
                  <c:v>0</c:v>
                </c:pt>
                <c:pt idx="7">
                  <c:v>0</c:v>
                </c:pt>
                <c:pt idx="8">
                  <c:v>0</c:v>
                </c:pt>
                <c:pt idx="9">
                  <c:v>0</c:v>
                </c:pt>
                <c:pt idx="10">
                  <c:v>0</c:v>
                </c:pt>
                <c:pt idx="11">
                  <c:v>0</c:v>
                </c:pt>
              </c:numCache>
            </c:numRef>
          </c:val>
          <c:extLst>
            <c:ext xmlns:c16="http://schemas.microsoft.com/office/drawing/2014/chart" uri="{C3380CC4-5D6E-409C-BE32-E72D297353CC}">
              <c16:uniqueId val="{0000000B-85BA-41BF-94A4-ABB20CCABEA8}"/>
            </c:ext>
          </c:extLst>
        </c:ser>
        <c:ser>
          <c:idx val="12"/>
          <c:order val="12"/>
          <c:tx>
            <c:strRef>
              <c:f>'5.1'!$A$20</c:f>
              <c:strCache>
                <c:ptCount val="1"/>
                <c:pt idx="0">
                  <c:v>Ostatní plyny</c:v>
                </c:pt>
              </c:strCache>
            </c:strRef>
          </c:tx>
          <c:spPr>
            <a:pattFill prst="ltUpDiag">
              <a:fgClr>
                <a:schemeClr val="tx2"/>
              </a:fgClr>
              <a:bgClr>
                <a:schemeClr val="bg1"/>
              </a:bgClr>
            </a:pattFill>
          </c:spPr>
          <c:invertIfNegative val="0"/>
          <c:val>
            <c:numRef>
              <c:f>'5.1'!$B$20:$M$20</c:f>
              <c:numCache>
                <c:formatCode>#\ ##0.0</c:formatCode>
                <c:ptCount val="12"/>
                <c:pt idx="0">
                  <c:v>459.81048399999986</c:v>
                </c:pt>
                <c:pt idx="1">
                  <c:v>359.75172299999991</c:v>
                </c:pt>
                <c:pt idx="2">
                  <c:v>337.16382199999998</c:v>
                </c:pt>
                <c:pt idx="3">
                  <c:v>323.44603199999995</c:v>
                </c:pt>
                <c:pt idx="4">
                  <c:v>231.990601</c:v>
                </c:pt>
                <c:pt idx="5">
                  <c:v>189.94485500000002</c:v>
                </c:pt>
                <c:pt idx="6">
                  <c:v>0</c:v>
                </c:pt>
                <c:pt idx="7">
                  <c:v>0</c:v>
                </c:pt>
                <c:pt idx="8">
                  <c:v>0</c:v>
                </c:pt>
                <c:pt idx="9">
                  <c:v>0</c:v>
                </c:pt>
                <c:pt idx="10">
                  <c:v>0</c:v>
                </c:pt>
                <c:pt idx="11">
                  <c:v>0</c:v>
                </c:pt>
              </c:numCache>
            </c:numRef>
          </c:val>
          <c:extLst>
            <c:ext xmlns:c16="http://schemas.microsoft.com/office/drawing/2014/chart" uri="{C3380CC4-5D6E-409C-BE32-E72D297353CC}">
              <c16:uniqueId val="{0000000C-85BA-41BF-94A4-ABB20CCABEA8}"/>
            </c:ext>
          </c:extLst>
        </c:ser>
        <c:ser>
          <c:idx val="13"/>
          <c:order val="13"/>
          <c:tx>
            <c:strRef>
              <c:f>'5.1'!$A$21</c:f>
              <c:strCache>
                <c:ptCount val="1"/>
                <c:pt idx="0">
                  <c:v>Ostatní</c:v>
                </c:pt>
              </c:strCache>
            </c:strRef>
          </c:tx>
          <c:spPr>
            <a:pattFill prst="ltUpDiag">
              <a:fgClr>
                <a:schemeClr val="accent5"/>
              </a:fgClr>
              <a:bgClr>
                <a:schemeClr val="bg1"/>
              </a:bgClr>
            </a:pattFill>
          </c:spPr>
          <c:invertIfNegative val="0"/>
          <c:val>
            <c:numRef>
              <c:f>'5.1'!$B$21:$M$21</c:f>
              <c:numCache>
                <c:formatCode>#\ ##0.0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85BA-41BF-94A4-ABB20CCABEA8}"/>
            </c:ext>
          </c:extLst>
        </c:ser>
        <c:ser>
          <c:idx val="14"/>
          <c:order val="14"/>
          <c:tx>
            <c:strRef>
              <c:f>'5.1'!$A$22</c:f>
              <c:strCache>
                <c:ptCount val="1"/>
                <c:pt idx="0">
                  <c:v>Topné oleje</c:v>
                </c:pt>
              </c:strCache>
            </c:strRef>
          </c:tx>
          <c:spPr>
            <a:pattFill prst="ltUpDiag">
              <a:fgClr>
                <a:schemeClr val="accent2"/>
              </a:fgClr>
              <a:bgClr>
                <a:schemeClr val="bg1"/>
              </a:bgClr>
            </a:pattFill>
          </c:spPr>
          <c:invertIfNegative val="0"/>
          <c:val>
            <c:numRef>
              <c:f>'5.1'!$B$22:$M$22</c:f>
              <c:numCache>
                <c:formatCode>#\ ##0.0</c:formatCode>
                <c:ptCount val="12"/>
                <c:pt idx="0">
                  <c:v>128.67754700000003</c:v>
                </c:pt>
                <c:pt idx="1">
                  <c:v>90.631960000000021</c:v>
                </c:pt>
                <c:pt idx="2">
                  <c:v>79.134535</c:v>
                </c:pt>
                <c:pt idx="3">
                  <c:v>48.425565999999996</c:v>
                </c:pt>
                <c:pt idx="4">
                  <c:v>6.3320960000000008</c:v>
                </c:pt>
                <c:pt idx="5">
                  <c:v>2.5125010000000003</c:v>
                </c:pt>
                <c:pt idx="6">
                  <c:v>0</c:v>
                </c:pt>
                <c:pt idx="7">
                  <c:v>0</c:v>
                </c:pt>
                <c:pt idx="8">
                  <c:v>0</c:v>
                </c:pt>
                <c:pt idx="9">
                  <c:v>0</c:v>
                </c:pt>
                <c:pt idx="10">
                  <c:v>0</c:v>
                </c:pt>
                <c:pt idx="11">
                  <c:v>0</c:v>
                </c:pt>
              </c:numCache>
            </c:numRef>
          </c:val>
          <c:extLst>
            <c:ext xmlns:c16="http://schemas.microsoft.com/office/drawing/2014/chart" uri="{C3380CC4-5D6E-409C-BE32-E72D297353CC}">
              <c16:uniqueId val="{0000000E-85BA-41BF-94A4-ABB20CCABEA8}"/>
            </c:ext>
          </c:extLst>
        </c:ser>
        <c:ser>
          <c:idx val="15"/>
          <c:order val="15"/>
          <c:tx>
            <c:strRef>
              <c:f>'5.1'!$A$23</c:f>
              <c:strCache>
                <c:ptCount val="1"/>
                <c:pt idx="0">
                  <c:v>Zemní plyn</c:v>
                </c:pt>
              </c:strCache>
            </c:strRef>
          </c:tx>
          <c:spPr>
            <a:pattFill prst="ltUpDiag">
              <a:fgClr>
                <a:schemeClr val="accent6"/>
              </a:fgClr>
              <a:bgClr>
                <a:schemeClr val="bg1"/>
              </a:bgClr>
            </a:pattFill>
          </c:spPr>
          <c:invertIfNegative val="0"/>
          <c:val>
            <c:numRef>
              <c:f>'5.1'!$B$23:$M$23</c:f>
              <c:numCache>
                <c:formatCode>#\ ##0.0</c:formatCode>
                <c:ptCount val="12"/>
                <c:pt idx="0">
                  <c:v>3145.1993434367519</c:v>
                </c:pt>
                <c:pt idx="1">
                  <c:v>2588.3689527304555</c:v>
                </c:pt>
                <c:pt idx="2">
                  <c:v>2585.3277674421133</c:v>
                </c:pt>
                <c:pt idx="3">
                  <c:v>2026.8775308260899</c:v>
                </c:pt>
                <c:pt idx="4">
                  <c:v>1015.2177936666826</c:v>
                </c:pt>
                <c:pt idx="5">
                  <c:v>750.41489788018725</c:v>
                </c:pt>
                <c:pt idx="6">
                  <c:v>0</c:v>
                </c:pt>
                <c:pt idx="7">
                  <c:v>0</c:v>
                </c:pt>
                <c:pt idx="8">
                  <c:v>0</c:v>
                </c:pt>
                <c:pt idx="9">
                  <c:v>0</c:v>
                </c:pt>
                <c:pt idx="10">
                  <c:v>0</c:v>
                </c:pt>
                <c:pt idx="11">
                  <c:v>0</c:v>
                </c:pt>
              </c:numCache>
            </c:numRef>
          </c:val>
          <c:extLst>
            <c:ext xmlns:c16="http://schemas.microsoft.com/office/drawing/2014/chart" uri="{C3380CC4-5D6E-409C-BE32-E72D297353CC}">
              <c16:uniqueId val="{0000000F-85BA-41BF-94A4-ABB20CCABEA8}"/>
            </c:ext>
          </c:extLst>
        </c:ser>
        <c:dLbls>
          <c:showLegendKey val="0"/>
          <c:showVal val="0"/>
          <c:showCatName val="0"/>
          <c:showSerName val="0"/>
          <c:showPercent val="0"/>
          <c:showBubbleSize val="0"/>
        </c:dLbls>
        <c:gapWidth val="50"/>
        <c:overlap val="100"/>
        <c:axId val="232740736"/>
        <c:axId val="232742272"/>
      </c:barChart>
      <c:catAx>
        <c:axId val="232740736"/>
        <c:scaling>
          <c:orientation val="minMax"/>
        </c:scaling>
        <c:delete val="0"/>
        <c:axPos val="b"/>
        <c:majorTickMark val="none"/>
        <c:minorTickMark val="none"/>
        <c:tickLblPos val="low"/>
        <c:txPr>
          <a:bodyPr/>
          <a:lstStyle/>
          <a:p>
            <a:pPr>
              <a:defRPr sz="900"/>
            </a:pPr>
            <a:endParaRPr lang="cs-CZ"/>
          </a:p>
        </c:txPr>
        <c:crossAx val="232742272"/>
        <c:crosses val="autoZero"/>
        <c:auto val="1"/>
        <c:lblAlgn val="ctr"/>
        <c:lblOffset val="100"/>
        <c:noMultiLvlLbl val="0"/>
      </c:catAx>
      <c:valAx>
        <c:axId val="232742272"/>
        <c:scaling>
          <c:orientation val="minMax"/>
          <c:max val="14000"/>
        </c:scaling>
        <c:delete val="0"/>
        <c:axPos val="l"/>
        <c:majorGridlines/>
        <c:numFmt formatCode="#,##0" sourceLinked="0"/>
        <c:majorTickMark val="none"/>
        <c:minorTickMark val="none"/>
        <c:tickLblPos val="nextTo"/>
        <c:spPr>
          <a:ln>
            <a:noFill/>
          </a:ln>
        </c:spPr>
        <c:txPr>
          <a:bodyPr/>
          <a:lstStyle/>
          <a:p>
            <a:pPr>
              <a:defRPr sz="900"/>
            </a:pPr>
            <a:endParaRPr lang="cs-CZ"/>
          </a:p>
        </c:txPr>
        <c:crossAx val="23274073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'14.14'!$L$19:$L$26</c:f>
              <c:numCache>
                <c:formatCode>General</c:formatCode>
                <c:ptCount val="8"/>
              </c:numCache>
            </c:numRef>
          </c:cat>
          <c:val>
            <c:numRef>
              <c:f>'14.14'!$M$19:$M$26</c:f>
              <c:numCache>
                <c:formatCode>0.0%</c:formatCode>
                <c:ptCount val="8"/>
              </c:numCache>
            </c:numRef>
          </c:val>
          <c:extLst>
            <c:ext xmlns:c16="http://schemas.microsoft.com/office/drawing/2014/chart" uri="{C3380CC4-5D6E-409C-BE32-E72D297353CC}">
              <c16:uniqueId val="{00000000-4B93-48FA-B3B3-850B24C8D8D2}"/>
            </c:ext>
          </c:extLst>
        </c:ser>
        <c:dLbls>
          <c:showLegendKey val="0"/>
          <c:showVal val="0"/>
          <c:showCatName val="0"/>
          <c:showSerName val="0"/>
          <c:showPercent val="0"/>
          <c:showBubbleSize val="0"/>
        </c:dLbls>
        <c:gapWidth val="150"/>
        <c:axId val="285541120"/>
        <c:axId val="285542656"/>
      </c:barChart>
      <c:catAx>
        <c:axId val="285541120"/>
        <c:scaling>
          <c:orientation val="minMax"/>
        </c:scaling>
        <c:delete val="0"/>
        <c:axPos val="l"/>
        <c:numFmt formatCode="General" sourceLinked="1"/>
        <c:majorTickMark val="none"/>
        <c:minorTickMark val="none"/>
        <c:tickLblPos val="nextTo"/>
        <c:txPr>
          <a:bodyPr/>
          <a:lstStyle/>
          <a:p>
            <a:pPr>
              <a:defRPr sz="900"/>
            </a:pPr>
            <a:endParaRPr lang="cs-CZ"/>
          </a:p>
        </c:txPr>
        <c:crossAx val="285542656"/>
        <c:crosses val="autoZero"/>
        <c:auto val="1"/>
        <c:lblAlgn val="ctr"/>
        <c:lblOffset val="100"/>
        <c:noMultiLvlLbl val="0"/>
      </c:catAx>
      <c:valAx>
        <c:axId val="28554265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554112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accent1"/>
                </a:solidFill>
                <a:effectLst/>
              </a:rPr>
              <a:t>Spotřeba tepla podle </a:t>
            </a:r>
            <a:r>
              <a:rPr lang="cs-CZ" sz="1000">
                <a:solidFill>
                  <a:schemeClr val="accent1"/>
                </a:solidFill>
              </a:rPr>
              <a:t>sektorů</a:t>
            </a:r>
            <a:r>
              <a:rPr lang="cs-CZ" sz="1000" baseline="0">
                <a:solidFill>
                  <a:schemeClr val="accent1"/>
                </a:solidFill>
              </a:rPr>
              <a:t> národního hospodářství</a:t>
            </a:r>
            <a:r>
              <a:rPr lang="cs-CZ" sz="1000">
                <a:solidFill>
                  <a:schemeClr val="accent1"/>
                </a:solidFill>
              </a:rPr>
              <a:t> (TJ)</a:t>
            </a:r>
          </a:p>
        </c:rich>
      </c:tx>
      <c:layout>
        <c:manualLayout>
          <c:xMode val="edge"/>
          <c:yMode val="edge"/>
          <c:x val="1.4519059261955624E-3"/>
          <c:y val="1.5215564440143603E-3"/>
        </c:manualLayout>
      </c:layout>
      <c:overlay val="0"/>
    </c:title>
    <c:autoTitleDeleted val="0"/>
    <c:plotArea>
      <c:layout>
        <c:manualLayout>
          <c:layoutTarget val="inner"/>
          <c:xMode val="edge"/>
          <c:yMode val="edge"/>
          <c:x val="0.10195987988995373"/>
          <c:y val="0.27036963695923538"/>
          <c:w val="0.68446892538024695"/>
          <c:h val="0.57409888981268642"/>
        </c:manualLayout>
      </c:layout>
      <c:barChart>
        <c:barDir val="col"/>
        <c:grouping val="stacked"/>
        <c:varyColors val="0"/>
        <c:ser>
          <c:idx val="0"/>
          <c:order val="0"/>
          <c:tx>
            <c:strRef>
              <c:f>'8.3'!$A$27</c:f>
              <c:strCache>
                <c:ptCount val="1"/>
                <c:pt idx="0">
                  <c:v>Průmysl</c:v>
                </c:pt>
              </c:strCache>
            </c:strRef>
          </c:tx>
          <c:invertIfNegative val="0"/>
          <c:cat>
            <c:strRef>
              <c:f>'8.3'!$C$38:$E$38</c:f>
              <c:strCache>
                <c:ptCount val="3"/>
                <c:pt idx="0">
                  <c:v>Duben</c:v>
                </c:pt>
                <c:pt idx="1">
                  <c:v>Květen</c:v>
                </c:pt>
                <c:pt idx="2">
                  <c:v>Červen</c:v>
                </c:pt>
              </c:strCache>
            </c:strRef>
          </c:cat>
          <c:val>
            <c:numRef>
              <c:f>('8.3'!$B$27,'8.3'!$D$27,'8.3'!$F$27)</c:f>
              <c:numCache>
                <c:formatCode>#\ ##0.0</c:formatCode>
                <c:ptCount val="3"/>
                <c:pt idx="0">
                  <c:v>39324.672999999995</c:v>
                </c:pt>
                <c:pt idx="1">
                  <c:v>20617.54</c:v>
                </c:pt>
                <c:pt idx="2">
                  <c:v>17478.502</c:v>
                </c:pt>
              </c:numCache>
            </c:numRef>
          </c:val>
          <c:extLst>
            <c:ext xmlns:c16="http://schemas.microsoft.com/office/drawing/2014/chart" uri="{C3380CC4-5D6E-409C-BE32-E72D297353CC}">
              <c16:uniqueId val="{00000000-3CF9-4846-9F8F-A0822549C499}"/>
            </c:ext>
          </c:extLst>
        </c:ser>
        <c:ser>
          <c:idx val="1"/>
          <c:order val="1"/>
          <c:tx>
            <c:strRef>
              <c:f>'8.3'!$A$28</c:f>
              <c:strCache>
                <c:ptCount val="1"/>
                <c:pt idx="0">
                  <c:v>Energetika</c:v>
                </c:pt>
              </c:strCache>
            </c:strRef>
          </c:tx>
          <c:invertIfNegative val="0"/>
          <c:cat>
            <c:strRef>
              <c:f>'8.3'!$C$38:$E$38</c:f>
              <c:strCache>
                <c:ptCount val="3"/>
                <c:pt idx="0">
                  <c:v>Duben</c:v>
                </c:pt>
                <c:pt idx="1">
                  <c:v>Květen</c:v>
                </c:pt>
                <c:pt idx="2">
                  <c:v>Červen</c:v>
                </c:pt>
              </c:strCache>
            </c:strRef>
          </c:cat>
          <c:val>
            <c:numRef>
              <c:f>('8.3'!$B$28,'8.3'!$D$28,'8.3'!$F$28)</c:f>
              <c:numCache>
                <c:formatCode>#\ ##0.0</c:formatCode>
                <c:ptCount val="3"/>
                <c:pt idx="0">
                  <c:v>524.04</c:v>
                </c:pt>
                <c:pt idx="1">
                  <c:v>253.18</c:v>
                </c:pt>
                <c:pt idx="2">
                  <c:v>210.79</c:v>
                </c:pt>
              </c:numCache>
            </c:numRef>
          </c:val>
          <c:extLst>
            <c:ext xmlns:c16="http://schemas.microsoft.com/office/drawing/2014/chart" uri="{C3380CC4-5D6E-409C-BE32-E72D297353CC}">
              <c16:uniqueId val="{00000001-3CF9-4846-9F8F-A0822549C499}"/>
            </c:ext>
          </c:extLst>
        </c:ser>
        <c:ser>
          <c:idx val="2"/>
          <c:order val="2"/>
          <c:tx>
            <c:strRef>
              <c:f>'8.3'!$A$29</c:f>
              <c:strCache>
                <c:ptCount val="1"/>
                <c:pt idx="0">
                  <c:v>Doprava</c:v>
                </c:pt>
              </c:strCache>
            </c:strRef>
          </c:tx>
          <c:invertIfNegative val="0"/>
          <c:cat>
            <c:strRef>
              <c:f>'8.3'!$C$38:$E$38</c:f>
              <c:strCache>
                <c:ptCount val="3"/>
                <c:pt idx="0">
                  <c:v>Duben</c:v>
                </c:pt>
                <c:pt idx="1">
                  <c:v>Květen</c:v>
                </c:pt>
                <c:pt idx="2">
                  <c:v>Červen</c:v>
                </c:pt>
              </c:strCache>
            </c:strRef>
          </c:cat>
          <c:val>
            <c:numRef>
              <c:f>('8.3'!$B$29,'8.3'!$D$29,'8.3'!$F$29)</c:f>
              <c:numCache>
                <c:formatCode>#\ ##0.0</c:formatCode>
                <c:ptCount val="3"/>
                <c:pt idx="0">
                  <c:v>49</c:v>
                </c:pt>
                <c:pt idx="1">
                  <c:v>7</c:v>
                </c:pt>
                <c:pt idx="2">
                  <c:v>9</c:v>
                </c:pt>
              </c:numCache>
            </c:numRef>
          </c:val>
          <c:extLst>
            <c:ext xmlns:c16="http://schemas.microsoft.com/office/drawing/2014/chart" uri="{C3380CC4-5D6E-409C-BE32-E72D297353CC}">
              <c16:uniqueId val="{00000002-3CF9-4846-9F8F-A0822549C499}"/>
            </c:ext>
          </c:extLst>
        </c:ser>
        <c:ser>
          <c:idx val="3"/>
          <c:order val="3"/>
          <c:tx>
            <c:strRef>
              <c:f>'8.3'!$A$30</c:f>
              <c:strCache>
                <c:ptCount val="1"/>
                <c:pt idx="0">
                  <c:v>Stavebnictví</c:v>
                </c:pt>
              </c:strCache>
            </c:strRef>
          </c:tx>
          <c:invertIfNegative val="0"/>
          <c:cat>
            <c:strRef>
              <c:f>'8.3'!$C$38:$E$38</c:f>
              <c:strCache>
                <c:ptCount val="3"/>
                <c:pt idx="0">
                  <c:v>Duben</c:v>
                </c:pt>
                <c:pt idx="1">
                  <c:v>Květen</c:v>
                </c:pt>
                <c:pt idx="2">
                  <c:v>Červen</c:v>
                </c:pt>
              </c:strCache>
            </c:strRef>
          </c:cat>
          <c:val>
            <c:numRef>
              <c:f>('8.3'!$B$30,'8.3'!$D$30,'8.3'!$F$30)</c:f>
              <c:numCache>
                <c:formatCode>#\ ##0.0</c:formatCode>
                <c:ptCount val="3"/>
                <c:pt idx="0">
                  <c:v>30</c:v>
                </c:pt>
                <c:pt idx="1">
                  <c:v>1</c:v>
                </c:pt>
                <c:pt idx="2">
                  <c:v>0</c:v>
                </c:pt>
              </c:numCache>
            </c:numRef>
          </c:val>
          <c:extLst>
            <c:ext xmlns:c16="http://schemas.microsoft.com/office/drawing/2014/chart" uri="{C3380CC4-5D6E-409C-BE32-E72D297353CC}">
              <c16:uniqueId val="{00000003-3CF9-4846-9F8F-A0822549C499}"/>
            </c:ext>
          </c:extLst>
        </c:ser>
        <c:ser>
          <c:idx val="4"/>
          <c:order val="4"/>
          <c:tx>
            <c:strRef>
              <c:f>'8.3'!$A$31</c:f>
              <c:strCache>
                <c:ptCount val="1"/>
                <c:pt idx="0">
                  <c:v>Zemědělství a lesnictví</c:v>
                </c:pt>
              </c:strCache>
            </c:strRef>
          </c:tx>
          <c:spPr>
            <a:solidFill>
              <a:schemeClr val="accent5"/>
            </a:solidFill>
          </c:spPr>
          <c:invertIfNegative val="0"/>
          <c:cat>
            <c:strRef>
              <c:f>'8.3'!$C$38:$E$38</c:f>
              <c:strCache>
                <c:ptCount val="3"/>
                <c:pt idx="0">
                  <c:v>Duben</c:v>
                </c:pt>
                <c:pt idx="1">
                  <c:v>Květen</c:v>
                </c:pt>
                <c:pt idx="2">
                  <c:v>Červen</c:v>
                </c:pt>
              </c:strCache>
            </c:strRef>
          </c:cat>
          <c:val>
            <c:numRef>
              <c:f>('8.3'!$B$31,'8.3'!$D$31,'8.3'!$F$31)</c:f>
              <c:numCache>
                <c:formatCode>#\ ##0.0</c:formatCode>
                <c:ptCount val="3"/>
                <c:pt idx="0">
                  <c:v>5373.2719999999999</c:v>
                </c:pt>
                <c:pt idx="1">
                  <c:v>5156.5109999999995</c:v>
                </c:pt>
                <c:pt idx="2">
                  <c:v>3142.6000000000004</c:v>
                </c:pt>
              </c:numCache>
            </c:numRef>
          </c:val>
          <c:extLst>
            <c:ext xmlns:c16="http://schemas.microsoft.com/office/drawing/2014/chart" uri="{C3380CC4-5D6E-409C-BE32-E72D297353CC}">
              <c16:uniqueId val="{00000004-3CF9-4846-9F8F-A0822549C499}"/>
            </c:ext>
          </c:extLst>
        </c:ser>
        <c:ser>
          <c:idx val="5"/>
          <c:order val="5"/>
          <c:tx>
            <c:strRef>
              <c:f>'8.3'!$A$32</c:f>
              <c:strCache>
                <c:ptCount val="1"/>
                <c:pt idx="0">
                  <c:v>Domácnosti</c:v>
                </c:pt>
              </c:strCache>
            </c:strRef>
          </c:tx>
          <c:spPr>
            <a:solidFill>
              <a:schemeClr val="accent6"/>
            </a:solidFill>
          </c:spPr>
          <c:invertIfNegative val="0"/>
          <c:cat>
            <c:strRef>
              <c:f>'8.3'!$C$38:$E$38</c:f>
              <c:strCache>
                <c:ptCount val="3"/>
                <c:pt idx="0">
                  <c:v>Duben</c:v>
                </c:pt>
                <c:pt idx="1">
                  <c:v>Květen</c:v>
                </c:pt>
                <c:pt idx="2">
                  <c:v>Červen</c:v>
                </c:pt>
              </c:strCache>
            </c:strRef>
          </c:cat>
          <c:val>
            <c:numRef>
              <c:f>('8.3'!$B$32,'8.3'!$D$32,'8.3'!$F$32)</c:f>
              <c:numCache>
                <c:formatCode>#\ ##0.0</c:formatCode>
                <c:ptCount val="3"/>
                <c:pt idx="0">
                  <c:v>233684.34899999999</c:v>
                </c:pt>
                <c:pt idx="1">
                  <c:v>99405.831999000016</c:v>
                </c:pt>
                <c:pt idx="2">
                  <c:v>76534.808000000019</c:v>
                </c:pt>
              </c:numCache>
            </c:numRef>
          </c:val>
          <c:extLst>
            <c:ext xmlns:c16="http://schemas.microsoft.com/office/drawing/2014/chart" uri="{C3380CC4-5D6E-409C-BE32-E72D297353CC}">
              <c16:uniqueId val="{00000005-3CF9-4846-9F8F-A0822549C499}"/>
            </c:ext>
          </c:extLst>
        </c:ser>
        <c:ser>
          <c:idx val="6"/>
          <c:order val="6"/>
          <c:tx>
            <c:strRef>
              <c:f>'8.3'!$A$33</c:f>
              <c:strCache>
                <c:ptCount val="1"/>
                <c:pt idx="0">
                  <c:v>Obchod, služby, školství, zdravotnictví</c:v>
                </c:pt>
              </c:strCache>
            </c:strRef>
          </c:tx>
          <c:spPr>
            <a:solidFill>
              <a:srgbClr val="F0948F"/>
            </a:solidFill>
          </c:spPr>
          <c:invertIfNegative val="0"/>
          <c:cat>
            <c:strRef>
              <c:f>'8.3'!$C$38:$E$38</c:f>
              <c:strCache>
                <c:ptCount val="3"/>
                <c:pt idx="0">
                  <c:v>Duben</c:v>
                </c:pt>
                <c:pt idx="1">
                  <c:v>Květen</c:v>
                </c:pt>
                <c:pt idx="2">
                  <c:v>Červen</c:v>
                </c:pt>
              </c:strCache>
            </c:strRef>
          </c:cat>
          <c:val>
            <c:numRef>
              <c:f>('8.3'!$B$33,'8.3'!$D$33,'8.3'!$F$33)</c:f>
              <c:numCache>
                <c:formatCode>#\ ##0.0</c:formatCode>
                <c:ptCount val="3"/>
                <c:pt idx="0">
                  <c:v>67071.450000000012</c:v>
                </c:pt>
                <c:pt idx="1">
                  <c:v>23245.560000000005</c:v>
                </c:pt>
                <c:pt idx="2">
                  <c:v>15620.487000000001</c:v>
                </c:pt>
              </c:numCache>
            </c:numRef>
          </c:val>
          <c:extLst>
            <c:ext xmlns:c16="http://schemas.microsoft.com/office/drawing/2014/chart" uri="{C3380CC4-5D6E-409C-BE32-E72D297353CC}">
              <c16:uniqueId val="{00000006-3CF9-4846-9F8F-A0822549C499}"/>
            </c:ext>
          </c:extLst>
        </c:ser>
        <c:ser>
          <c:idx val="7"/>
          <c:order val="7"/>
          <c:tx>
            <c:strRef>
              <c:f>'8.3'!$A$34</c:f>
              <c:strCache>
                <c:ptCount val="1"/>
                <c:pt idx="0">
                  <c:v>Ostatní</c:v>
                </c:pt>
              </c:strCache>
            </c:strRef>
          </c:tx>
          <c:spPr>
            <a:solidFill>
              <a:srgbClr val="F7C9C7"/>
            </a:solidFill>
          </c:spPr>
          <c:invertIfNegative val="0"/>
          <c:cat>
            <c:strRef>
              <c:f>'8.3'!$C$38:$E$38</c:f>
              <c:strCache>
                <c:ptCount val="3"/>
                <c:pt idx="0">
                  <c:v>Duben</c:v>
                </c:pt>
                <c:pt idx="1">
                  <c:v>Květen</c:v>
                </c:pt>
                <c:pt idx="2">
                  <c:v>Červen</c:v>
                </c:pt>
              </c:strCache>
            </c:strRef>
          </c:cat>
          <c:val>
            <c:numRef>
              <c:f>('8.3'!$B$34,'8.3'!$D$34,'8.3'!$F$34)</c:f>
              <c:numCache>
                <c:formatCode>#\ ##0.0</c:formatCode>
                <c:ptCount val="3"/>
                <c:pt idx="0">
                  <c:v>62846.320999999996</c:v>
                </c:pt>
                <c:pt idx="1">
                  <c:v>20193.200999999997</c:v>
                </c:pt>
                <c:pt idx="2">
                  <c:v>12516.61</c:v>
                </c:pt>
              </c:numCache>
            </c:numRef>
          </c:val>
          <c:extLst>
            <c:ext xmlns:c16="http://schemas.microsoft.com/office/drawing/2014/chart" uri="{C3380CC4-5D6E-409C-BE32-E72D297353CC}">
              <c16:uniqueId val="{00000007-3CF9-4846-9F8F-A0822549C499}"/>
            </c:ext>
          </c:extLst>
        </c:ser>
        <c:dLbls>
          <c:showLegendKey val="0"/>
          <c:showVal val="0"/>
          <c:showCatName val="0"/>
          <c:showSerName val="0"/>
          <c:showPercent val="0"/>
          <c:showBubbleSize val="0"/>
        </c:dLbls>
        <c:gapWidth val="50"/>
        <c:overlap val="100"/>
        <c:axId val="285740416"/>
        <c:axId val="285742208"/>
      </c:barChart>
      <c:catAx>
        <c:axId val="28574041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5742208"/>
        <c:crosses val="autoZero"/>
        <c:auto val="1"/>
        <c:lblAlgn val="ctr"/>
        <c:lblOffset val="100"/>
        <c:noMultiLvlLbl val="0"/>
      </c:catAx>
      <c:valAx>
        <c:axId val="285742208"/>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574041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894E-4"/>
          <c:y val="1.4981255735933544E-2"/>
        </c:manualLayout>
      </c:layout>
      <c:overlay val="0"/>
    </c:title>
    <c:autoTitleDeleted val="0"/>
    <c:plotArea>
      <c:layout>
        <c:manualLayout>
          <c:layoutTarget val="inner"/>
          <c:xMode val="edge"/>
          <c:yMode val="edge"/>
          <c:x val="7.7125028111568072E-2"/>
          <c:y val="0.23239703888559379"/>
          <c:w val="0.78878078392027584"/>
          <c:h val="0.27543687465053568"/>
        </c:manualLayout>
      </c:layout>
      <c:barChart>
        <c:barDir val="bar"/>
        <c:grouping val="clustered"/>
        <c:varyColors val="0"/>
        <c:ser>
          <c:idx val="0"/>
          <c:order val="0"/>
          <c:tx>
            <c:strRef>
              <c:f>'8.3'!$A$38</c:f>
              <c:strCache>
                <c:ptCount val="1"/>
                <c:pt idx="0">
                  <c:v>Instalovaný výkon</c:v>
                </c:pt>
              </c:strCache>
            </c:strRef>
          </c:tx>
          <c:invertIfNegative val="0"/>
          <c:val>
            <c:numRef>
              <c:f>'8.3'!$B$38</c:f>
              <c:numCache>
                <c:formatCode>0.0%</c:formatCode>
                <c:ptCount val="1"/>
                <c:pt idx="0">
                  <c:v>4.5702085482613015E-2</c:v>
                </c:pt>
              </c:numCache>
            </c:numRef>
          </c:val>
          <c:extLst>
            <c:ext xmlns:c16="http://schemas.microsoft.com/office/drawing/2014/chart" uri="{C3380CC4-5D6E-409C-BE32-E72D297353CC}">
              <c16:uniqueId val="{00000000-9F11-41FA-B525-72907D9A7F76}"/>
            </c:ext>
          </c:extLst>
        </c:ser>
        <c:ser>
          <c:idx val="1"/>
          <c:order val="1"/>
          <c:tx>
            <c:strRef>
              <c:f>'8.3'!$A$39</c:f>
              <c:strCache>
                <c:ptCount val="1"/>
                <c:pt idx="0">
                  <c:v>Výroba tepla brutto</c:v>
                </c:pt>
              </c:strCache>
            </c:strRef>
          </c:tx>
          <c:invertIfNegative val="0"/>
          <c:val>
            <c:numRef>
              <c:f>'8.3'!$B$39</c:f>
              <c:numCache>
                <c:formatCode>0.0%</c:formatCode>
                <c:ptCount val="1"/>
                <c:pt idx="0">
                  <c:v>4.1234968914691979E-2</c:v>
                </c:pt>
              </c:numCache>
            </c:numRef>
          </c:val>
          <c:extLst>
            <c:ext xmlns:c16="http://schemas.microsoft.com/office/drawing/2014/chart" uri="{C3380CC4-5D6E-409C-BE32-E72D297353CC}">
              <c16:uniqueId val="{00000001-9F11-41FA-B525-72907D9A7F76}"/>
            </c:ext>
          </c:extLst>
        </c:ser>
        <c:ser>
          <c:idx val="2"/>
          <c:order val="2"/>
          <c:tx>
            <c:strRef>
              <c:f>'8.3'!$A$40</c:f>
              <c:strCache>
                <c:ptCount val="1"/>
                <c:pt idx="0">
                  <c:v>Dodávky tepla</c:v>
                </c:pt>
              </c:strCache>
            </c:strRef>
          </c:tx>
          <c:invertIfNegative val="0"/>
          <c:val>
            <c:numRef>
              <c:f>'8.3'!$B$40</c:f>
              <c:numCache>
                <c:formatCode>0.0%</c:formatCode>
                <c:ptCount val="1"/>
                <c:pt idx="0">
                  <c:v>5.9691912290065784E-2</c:v>
                </c:pt>
              </c:numCache>
            </c:numRef>
          </c:val>
          <c:extLst>
            <c:ext xmlns:c16="http://schemas.microsoft.com/office/drawing/2014/chart" uri="{C3380CC4-5D6E-409C-BE32-E72D297353CC}">
              <c16:uniqueId val="{00000002-9F11-41FA-B525-72907D9A7F76}"/>
            </c:ext>
          </c:extLst>
        </c:ser>
        <c:dLbls>
          <c:showLegendKey val="0"/>
          <c:showVal val="0"/>
          <c:showCatName val="0"/>
          <c:showSerName val="0"/>
          <c:showPercent val="0"/>
          <c:showBubbleSize val="0"/>
        </c:dLbls>
        <c:gapWidth val="150"/>
        <c:axId val="285764992"/>
        <c:axId val="285774976"/>
      </c:barChart>
      <c:catAx>
        <c:axId val="285764992"/>
        <c:scaling>
          <c:orientation val="maxMin"/>
        </c:scaling>
        <c:delete val="0"/>
        <c:axPos val="l"/>
        <c:numFmt formatCode="General" sourceLinked="1"/>
        <c:majorTickMark val="none"/>
        <c:minorTickMark val="none"/>
        <c:tickLblPos val="none"/>
        <c:crossAx val="285774976"/>
        <c:crosses val="autoZero"/>
        <c:auto val="1"/>
        <c:lblAlgn val="ctr"/>
        <c:lblOffset val="100"/>
        <c:noMultiLvlLbl val="0"/>
      </c:catAx>
      <c:valAx>
        <c:axId val="285774976"/>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5764992"/>
        <c:crosses val="max"/>
        <c:crossBetween val="between"/>
      </c:valAx>
    </c:plotArea>
    <c:legend>
      <c:legendPos val="b"/>
      <c:layout>
        <c:manualLayout>
          <c:xMode val="edge"/>
          <c:yMode val="edge"/>
          <c:x val="2.8842104547346682E-2"/>
          <c:y val="0.69733351273630362"/>
          <c:w val="0.59698673133986901"/>
          <c:h val="0.25841014667475098"/>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solidFill>
                  <a:schemeClr val="tx2"/>
                </a:solidFill>
              </a:defRPr>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1.1007654639433821E-3"/>
          <c:y val="0"/>
        </c:manualLayout>
      </c:layout>
      <c:overlay val="0"/>
    </c:title>
    <c:autoTitleDeleted val="0"/>
    <c:plotArea>
      <c:layout/>
      <c:barChart>
        <c:barDir val="col"/>
        <c:grouping val="stacked"/>
        <c:varyColors val="0"/>
        <c:ser>
          <c:idx val="0"/>
          <c:order val="0"/>
          <c:tx>
            <c:strRef>
              <c:f>'8.3'!$A$10</c:f>
              <c:strCache>
                <c:ptCount val="1"/>
                <c:pt idx="0">
                  <c:v>Biomasa</c:v>
                </c:pt>
              </c:strCache>
            </c:strRef>
          </c:tx>
          <c:spPr>
            <a:solidFill>
              <a:srgbClr val="23315F"/>
            </a:solidFill>
          </c:spPr>
          <c:invertIfNegative val="0"/>
          <c:cat>
            <c:strRef>
              <c:f>'8.3'!$C$38:$E$38</c:f>
              <c:strCache>
                <c:ptCount val="3"/>
                <c:pt idx="0">
                  <c:v>Duben</c:v>
                </c:pt>
                <c:pt idx="1">
                  <c:v>Květen</c:v>
                </c:pt>
                <c:pt idx="2">
                  <c:v>Červen</c:v>
                </c:pt>
              </c:strCache>
            </c:strRef>
          </c:cat>
          <c:val>
            <c:numRef>
              <c:f>('8.3'!$B$10,'8.3'!$D$10,'8.3'!$F$10)</c:f>
              <c:numCache>
                <c:formatCode>#\ ##0.0</c:formatCode>
                <c:ptCount val="3"/>
                <c:pt idx="0">
                  <c:v>28535.91</c:v>
                </c:pt>
                <c:pt idx="1">
                  <c:v>21662.26</c:v>
                </c:pt>
                <c:pt idx="2">
                  <c:v>18465.510000000002</c:v>
                </c:pt>
              </c:numCache>
            </c:numRef>
          </c:val>
          <c:extLst>
            <c:ext xmlns:c16="http://schemas.microsoft.com/office/drawing/2014/chart" uri="{C3380CC4-5D6E-409C-BE32-E72D297353CC}">
              <c16:uniqueId val="{00000000-4B44-483A-8B0B-43BAFB2863D8}"/>
            </c:ext>
          </c:extLst>
        </c:ser>
        <c:ser>
          <c:idx val="1"/>
          <c:order val="1"/>
          <c:tx>
            <c:strRef>
              <c:f>'8.3'!$A$11</c:f>
              <c:strCache>
                <c:ptCount val="1"/>
                <c:pt idx="0">
                  <c:v>Bioplyn</c:v>
                </c:pt>
              </c:strCache>
            </c:strRef>
          </c:tx>
          <c:spPr>
            <a:solidFill>
              <a:srgbClr val="5A6588"/>
            </a:solidFill>
          </c:spPr>
          <c:invertIfNegative val="0"/>
          <c:cat>
            <c:strRef>
              <c:f>'8.3'!$C$38:$E$38</c:f>
              <c:strCache>
                <c:ptCount val="3"/>
                <c:pt idx="0">
                  <c:v>Duben</c:v>
                </c:pt>
                <c:pt idx="1">
                  <c:v>Květen</c:v>
                </c:pt>
                <c:pt idx="2">
                  <c:v>Červen</c:v>
                </c:pt>
              </c:strCache>
            </c:strRef>
          </c:cat>
          <c:val>
            <c:numRef>
              <c:f>('8.3'!$B$11,'8.3'!$D$11,'8.3'!$F$11)</c:f>
              <c:numCache>
                <c:formatCode>#\ ##0.0</c:formatCode>
                <c:ptCount val="3"/>
                <c:pt idx="0">
                  <c:v>7585.7559999999994</c:v>
                </c:pt>
                <c:pt idx="1">
                  <c:v>6811.0759999999991</c:v>
                </c:pt>
                <c:pt idx="2">
                  <c:v>6413.424</c:v>
                </c:pt>
              </c:numCache>
            </c:numRef>
          </c:val>
          <c:extLst>
            <c:ext xmlns:c16="http://schemas.microsoft.com/office/drawing/2014/chart" uri="{C3380CC4-5D6E-409C-BE32-E72D297353CC}">
              <c16:uniqueId val="{00000001-4B44-483A-8B0B-43BAFB2863D8}"/>
            </c:ext>
          </c:extLst>
        </c:ser>
        <c:ser>
          <c:idx val="2"/>
          <c:order val="2"/>
          <c:tx>
            <c:strRef>
              <c:f>'8.3'!$A$12</c:f>
              <c:strCache>
                <c:ptCount val="1"/>
                <c:pt idx="0">
                  <c:v>Černé uhlí</c:v>
                </c:pt>
              </c:strCache>
            </c:strRef>
          </c:tx>
          <c:spPr>
            <a:solidFill>
              <a:srgbClr val="9198B0"/>
            </a:solidFill>
          </c:spPr>
          <c:invertIfNegative val="0"/>
          <c:cat>
            <c:strRef>
              <c:f>'8.3'!$C$38:$E$38</c:f>
              <c:strCache>
                <c:ptCount val="3"/>
                <c:pt idx="0">
                  <c:v>Duben</c:v>
                </c:pt>
                <c:pt idx="1">
                  <c:v>Květen</c:v>
                </c:pt>
                <c:pt idx="2">
                  <c:v>Červen</c:v>
                </c:pt>
              </c:strCache>
            </c:strRef>
          </c:cat>
          <c:val>
            <c:numRef>
              <c:f>('8.3'!$B$12,'8.3'!$D$12,'8.3'!$F$12)</c:f>
              <c:numCache>
                <c:formatCode>#\ ##0.0</c:formatCode>
                <c:ptCount val="3"/>
                <c:pt idx="0">
                  <c:v>262.58</c:v>
                </c:pt>
                <c:pt idx="1">
                  <c:v>0</c:v>
                </c:pt>
                <c:pt idx="2">
                  <c:v>0</c:v>
                </c:pt>
              </c:numCache>
            </c:numRef>
          </c:val>
          <c:extLst>
            <c:ext xmlns:c16="http://schemas.microsoft.com/office/drawing/2014/chart" uri="{C3380CC4-5D6E-409C-BE32-E72D297353CC}">
              <c16:uniqueId val="{00000002-4B44-483A-8B0B-43BAFB2863D8}"/>
            </c:ext>
          </c:extLst>
        </c:ser>
        <c:ser>
          <c:idx val="3"/>
          <c:order val="3"/>
          <c:tx>
            <c:strRef>
              <c:f>'8.3'!$A$13</c:f>
              <c:strCache>
                <c:ptCount val="1"/>
                <c:pt idx="0">
                  <c:v>Elektrická energie</c:v>
                </c:pt>
              </c:strCache>
            </c:strRef>
          </c:tx>
          <c:spPr>
            <a:solidFill>
              <a:srgbClr val="C8CBD7"/>
            </a:solidFill>
          </c:spPr>
          <c:invertIfNegative val="0"/>
          <c:cat>
            <c:strRef>
              <c:f>'8.3'!$C$38:$E$38</c:f>
              <c:strCache>
                <c:ptCount val="3"/>
                <c:pt idx="0">
                  <c:v>Duben</c:v>
                </c:pt>
                <c:pt idx="1">
                  <c:v>Květen</c:v>
                </c:pt>
                <c:pt idx="2">
                  <c:v>Červen</c:v>
                </c:pt>
              </c:strCache>
            </c:strRef>
          </c:cat>
          <c:val>
            <c:numRef>
              <c:f>('8.3'!$B$13,'8.3'!$D$13,'8.3'!$F$13)</c:f>
              <c:numCache>
                <c:formatCode>#\ ##0.0</c:formatCode>
                <c:ptCount val="3"/>
                <c:pt idx="0">
                  <c:v>358</c:v>
                </c:pt>
                <c:pt idx="1">
                  <c:v>430</c:v>
                </c:pt>
                <c:pt idx="2">
                  <c:v>112</c:v>
                </c:pt>
              </c:numCache>
            </c:numRef>
          </c:val>
          <c:extLst>
            <c:ext xmlns:c16="http://schemas.microsoft.com/office/drawing/2014/chart" uri="{C3380CC4-5D6E-409C-BE32-E72D297353CC}">
              <c16:uniqueId val="{00000003-4B44-483A-8B0B-43BAFB2863D8}"/>
            </c:ext>
          </c:extLst>
        </c:ser>
        <c:ser>
          <c:idx val="4"/>
          <c:order val="4"/>
          <c:tx>
            <c:strRef>
              <c:f>'8.3'!$A$14</c:f>
              <c:strCache>
                <c:ptCount val="1"/>
                <c:pt idx="0">
                  <c:v>Energie prostředí (tepelné čerpadlo)</c:v>
                </c:pt>
              </c:strCache>
            </c:strRef>
          </c:tx>
          <c:spPr>
            <a:solidFill>
              <a:srgbClr val="E02C1F"/>
            </a:solidFill>
          </c:spPr>
          <c:invertIfNegative val="0"/>
          <c:cat>
            <c:strRef>
              <c:f>'8.3'!$C$38:$E$38</c:f>
              <c:strCache>
                <c:ptCount val="3"/>
                <c:pt idx="0">
                  <c:v>Duben</c:v>
                </c:pt>
                <c:pt idx="1">
                  <c:v>Květen</c:v>
                </c:pt>
                <c:pt idx="2">
                  <c:v>Červen</c:v>
                </c:pt>
              </c:strCache>
            </c:strRef>
          </c:cat>
          <c:val>
            <c:numRef>
              <c:f>('8.3'!$B$14,'8.3'!$D$14,'8.3'!$F$14)</c:f>
              <c:numCache>
                <c:formatCode>#\ ##0.0</c:formatCode>
                <c:ptCount val="3"/>
                <c:pt idx="0">
                  <c:v>63</c:v>
                </c:pt>
                <c:pt idx="1">
                  <c:v>29</c:v>
                </c:pt>
                <c:pt idx="2">
                  <c:v>14</c:v>
                </c:pt>
              </c:numCache>
            </c:numRef>
          </c:val>
          <c:extLst>
            <c:ext xmlns:c16="http://schemas.microsoft.com/office/drawing/2014/chart" uri="{C3380CC4-5D6E-409C-BE32-E72D297353CC}">
              <c16:uniqueId val="{00000004-4B44-483A-8B0B-43BAFB2863D8}"/>
            </c:ext>
          </c:extLst>
        </c:ser>
        <c:ser>
          <c:idx val="5"/>
          <c:order val="5"/>
          <c:tx>
            <c:strRef>
              <c:f>'8.3'!$A$15</c:f>
              <c:strCache>
                <c:ptCount val="1"/>
                <c:pt idx="0">
                  <c:v>Energie Slunce (solární kolektor)</c:v>
                </c:pt>
              </c:strCache>
            </c:strRef>
          </c:tx>
          <c:spPr>
            <a:solidFill>
              <a:srgbClr val="E86158"/>
            </a:solidFill>
          </c:spPr>
          <c:invertIfNegative val="0"/>
          <c:cat>
            <c:strRef>
              <c:f>'8.3'!$C$38:$E$38</c:f>
              <c:strCache>
                <c:ptCount val="3"/>
                <c:pt idx="0">
                  <c:v>Duben</c:v>
                </c:pt>
                <c:pt idx="1">
                  <c:v>Květen</c:v>
                </c:pt>
                <c:pt idx="2">
                  <c:v>Červen</c:v>
                </c:pt>
              </c:strCache>
            </c:strRef>
          </c:cat>
          <c:val>
            <c:numRef>
              <c:f>('8.3'!$B$15,'8.3'!$D$15,'8.3'!$F$15)</c:f>
              <c:numCache>
                <c:formatCode>#\ ##0.0</c:formatCode>
                <c:ptCount val="3"/>
                <c:pt idx="0">
                  <c:v>31</c:v>
                </c:pt>
                <c:pt idx="1">
                  <c:v>26</c:v>
                </c:pt>
                <c:pt idx="2">
                  <c:v>37</c:v>
                </c:pt>
              </c:numCache>
            </c:numRef>
          </c:val>
          <c:extLst>
            <c:ext xmlns:c16="http://schemas.microsoft.com/office/drawing/2014/chart" uri="{C3380CC4-5D6E-409C-BE32-E72D297353CC}">
              <c16:uniqueId val="{00000005-4B44-483A-8B0B-43BAFB2863D8}"/>
            </c:ext>
          </c:extLst>
        </c:ser>
        <c:ser>
          <c:idx val="6"/>
          <c:order val="6"/>
          <c:tx>
            <c:strRef>
              <c:f>'8.3'!$A$16</c:f>
              <c:strCache>
                <c:ptCount val="1"/>
                <c:pt idx="0">
                  <c:v>Hnědé uhlí</c:v>
                </c:pt>
              </c:strCache>
            </c:strRef>
          </c:tx>
          <c:spPr>
            <a:solidFill>
              <a:srgbClr val="F0948F"/>
            </a:solidFill>
          </c:spPr>
          <c:invertIfNegative val="0"/>
          <c:cat>
            <c:strRef>
              <c:f>'8.3'!$C$38:$E$38</c:f>
              <c:strCache>
                <c:ptCount val="3"/>
                <c:pt idx="0">
                  <c:v>Duben</c:v>
                </c:pt>
                <c:pt idx="1">
                  <c:v>Květen</c:v>
                </c:pt>
                <c:pt idx="2">
                  <c:v>Červen</c:v>
                </c:pt>
              </c:strCache>
            </c:strRef>
          </c:cat>
          <c:val>
            <c:numRef>
              <c:f>('8.3'!$B$16,'8.3'!$D$16,'8.3'!$F$16)</c:f>
              <c:numCache>
                <c:formatCode>#\ ##0.0</c:formatCode>
                <c:ptCount val="3"/>
                <c:pt idx="0">
                  <c:v>14830.27</c:v>
                </c:pt>
                <c:pt idx="1">
                  <c:v>173</c:v>
                </c:pt>
                <c:pt idx="2">
                  <c:v>148</c:v>
                </c:pt>
              </c:numCache>
            </c:numRef>
          </c:val>
          <c:extLst>
            <c:ext xmlns:c16="http://schemas.microsoft.com/office/drawing/2014/chart" uri="{C3380CC4-5D6E-409C-BE32-E72D297353CC}">
              <c16:uniqueId val="{00000006-4B44-483A-8B0B-43BAFB2863D8}"/>
            </c:ext>
          </c:extLst>
        </c:ser>
        <c:ser>
          <c:idx val="7"/>
          <c:order val="7"/>
          <c:tx>
            <c:strRef>
              <c:f>'8.3'!$A$17</c:f>
              <c:strCache>
                <c:ptCount val="1"/>
                <c:pt idx="0">
                  <c:v>Jaderné palivo</c:v>
                </c:pt>
              </c:strCache>
            </c:strRef>
          </c:tx>
          <c:spPr>
            <a:solidFill>
              <a:srgbClr val="F7C9C7"/>
            </a:solidFill>
          </c:spPr>
          <c:invertIfNegative val="0"/>
          <c:cat>
            <c:strRef>
              <c:f>'8.3'!$C$38:$E$38</c:f>
              <c:strCache>
                <c:ptCount val="3"/>
                <c:pt idx="0">
                  <c:v>Duben</c:v>
                </c:pt>
                <c:pt idx="1">
                  <c:v>Květen</c:v>
                </c:pt>
                <c:pt idx="2">
                  <c:v>Červen</c:v>
                </c:pt>
              </c:strCache>
            </c:strRef>
          </c:cat>
          <c:val>
            <c:numRef>
              <c:f>('8.3'!$B$17,'8.3'!$D$17,'8.3'!$F$17)</c:f>
              <c:numCache>
                <c:formatCode>#\ ##0.0</c:formatCode>
                <c:ptCount val="3"/>
                <c:pt idx="0">
                  <c:v>0</c:v>
                </c:pt>
                <c:pt idx="1">
                  <c:v>0</c:v>
                </c:pt>
                <c:pt idx="2">
                  <c:v>0</c:v>
                </c:pt>
              </c:numCache>
            </c:numRef>
          </c:val>
          <c:extLst>
            <c:ext xmlns:c16="http://schemas.microsoft.com/office/drawing/2014/chart" uri="{C3380CC4-5D6E-409C-BE32-E72D297353CC}">
              <c16:uniqueId val="{00000007-4B44-483A-8B0B-43BAFB2863D8}"/>
            </c:ext>
          </c:extLst>
        </c:ser>
        <c:ser>
          <c:idx val="8"/>
          <c:order val="8"/>
          <c:tx>
            <c:strRef>
              <c:f>'8.3'!$A$18</c:f>
              <c:strCache>
                <c:ptCount val="1"/>
                <c:pt idx="0">
                  <c:v>Koks</c:v>
                </c:pt>
              </c:strCache>
            </c:strRef>
          </c:tx>
          <c:spPr>
            <a:solidFill>
              <a:srgbClr val="262626"/>
            </a:solidFill>
          </c:spPr>
          <c:invertIfNegative val="0"/>
          <c:cat>
            <c:strRef>
              <c:f>'8.3'!$C$38:$E$38</c:f>
              <c:strCache>
                <c:ptCount val="3"/>
                <c:pt idx="0">
                  <c:v>Duben</c:v>
                </c:pt>
                <c:pt idx="1">
                  <c:v>Květen</c:v>
                </c:pt>
                <c:pt idx="2">
                  <c:v>Červen</c:v>
                </c:pt>
              </c:strCache>
            </c:strRef>
          </c:cat>
          <c:val>
            <c:numRef>
              <c:f>('8.3'!$B$18,'8.3'!$D$18,'8.3'!$F$18)</c:f>
              <c:numCache>
                <c:formatCode>#\ ##0.0</c:formatCode>
                <c:ptCount val="3"/>
                <c:pt idx="0">
                  <c:v>0</c:v>
                </c:pt>
                <c:pt idx="1">
                  <c:v>0</c:v>
                </c:pt>
                <c:pt idx="2">
                  <c:v>0</c:v>
                </c:pt>
              </c:numCache>
            </c:numRef>
          </c:val>
          <c:extLst>
            <c:ext xmlns:c16="http://schemas.microsoft.com/office/drawing/2014/chart" uri="{C3380CC4-5D6E-409C-BE32-E72D297353CC}">
              <c16:uniqueId val="{00000008-4B44-483A-8B0B-43BAFB2863D8}"/>
            </c:ext>
          </c:extLst>
        </c:ser>
        <c:ser>
          <c:idx val="9"/>
          <c:order val="9"/>
          <c:tx>
            <c:strRef>
              <c:f>'8.3'!$A$19</c:f>
              <c:strCache>
                <c:ptCount val="1"/>
                <c:pt idx="0">
                  <c:v>Odpadní teplo</c:v>
                </c:pt>
              </c:strCache>
            </c:strRef>
          </c:tx>
          <c:spPr>
            <a:solidFill>
              <a:srgbClr val="646363"/>
            </a:solidFill>
          </c:spPr>
          <c:invertIfNegative val="0"/>
          <c:cat>
            <c:strRef>
              <c:f>'8.3'!$C$38:$E$38</c:f>
              <c:strCache>
                <c:ptCount val="3"/>
                <c:pt idx="0">
                  <c:v>Duben</c:v>
                </c:pt>
                <c:pt idx="1">
                  <c:v>Květen</c:v>
                </c:pt>
                <c:pt idx="2">
                  <c:v>Červen</c:v>
                </c:pt>
              </c:strCache>
            </c:strRef>
          </c:cat>
          <c:val>
            <c:numRef>
              <c:f>('8.3'!$B$19,'8.3'!$D$19,'8.3'!$F$19)</c:f>
              <c:numCache>
                <c:formatCode>#\ ##0.0</c:formatCode>
                <c:ptCount val="3"/>
                <c:pt idx="0">
                  <c:v>7318.2400000000016</c:v>
                </c:pt>
                <c:pt idx="1">
                  <c:v>3039.93</c:v>
                </c:pt>
                <c:pt idx="2">
                  <c:v>1444.7</c:v>
                </c:pt>
              </c:numCache>
            </c:numRef>
          </c:val>
          <c:extLst>
            <c:ext xmlns:c16="http://schemas.microsoft.com/office/drawing/2014/chart" uri="{C3380CC4-5D6E-409C-BE32-E72D297353CC}">
              <c16:uniqueId val="{00000009-4B44-483A-8B0B-43BAFB2863D8}"/>
            </c:ext>
          </c:extLst>
        </c:ser>
        <c:ser>
          <c:idx val="10"/>
          <c:order val="10"/>
          <c:tx>
            <c:strRef>
              <c:f>'8.3'!$A$20</c:f>
              <c:strCache>
                <c:ptCount val="1"/>
                <c:pt idx="0">
                  <c:v>Ostatní kapalná paliva</c:v>
                </c:pt>
              </c:strCache>
            </c:strRef>
          </c:tx>
          <c:spPr>
            <a:solidFill>
              <a:srgbClr val="9D9D9C"/>
            </a:solidFill>
          </c:spPr>
          <c:invertIfNegative val="0"/>
          <c:cat>
            <c:strRef>
              <c:f>'8.3'!$C$38:$E$38</c:f>
              <c:strCache>
                <c:ptCount val="3"/>
                <c:pt idx="0">
                  <c:v>Duben</c:v>
                </c:pt>
                <c:pt idx="1">
                  <c:v>Květen</c:v>
                </c:pt>
                <c:pt idx="2">
                  <c:v>Červen</c:v>
                </c:pt>
              </c:strCache>
            </c:strRef>
          </c:cat>
          <c:val>
            <c:numRef>
              <c:f>('8.3'!$B$20,'8.3'!$D$20,'8.3'!$F$20)</c:f>
              <c:numCache>
                <c:formatCode>#\ ##0.0</c:formatCode>
                <c:ptCount val="3"/>
                <c:pt idx="0">
                  <c:v>0</c:v>
                </c:pt>
                <c:pt idx="1">
                  <c:v>0</c:v>
                </c:pt>
                <c:pt idx="2">
                  <c:v>0</c:v>
                </c:pt>
              </c:numCache>
            </c:numRef>
          </c:val>
          <c:extLst>
            <c:ext xmlns:c16="http://schemas.microsoft.com/office/drawing/2014/chart" uri="{C3380CC4-5D6E-409C-BE32-E72D297353CC}">
              <c16:uniqueId val="{0000000A-4B44-483A-8B0B-43BAFB2863D8}"/>
            </c:ext>
          </c:extLst>
        </c:ser>
        <c:ser>
          <c:idx val="11"/>
          <c:order val="11"/>
          <c:tx>
            <c:strRef>
              <c:f>'8.3'!$A$21</c:f>
              <c:strCache>
                <c:ptCount val="1"/>
                <c:pt idx="0">
                  <c:v>Ostatní pevná paliva</c:v>
                </c:pt>
              </c:strCache>
            </c:strRef>
          </c:tx>
          <c:spPr>
            <a:solidFill>
              <a:srgbClr val="D0D0D0"/>
            </a:solidFill>
          </c:spPr>
          <c:invertIfNegative val="0"/>
          <c:cat>
            <c:strRef>
              <c:f>'8.3'!$C$38:$E$38</c:f>
              <c:strCache>
                <c:ptCount val="3"/>
                <c:pt idx="0">
                  <c:v>Duben</c:v>
                </c:pt>
                <c:pt idx="1">
                  <c:v>Květen</c:v>
                </c:pt>
                <c:pt idx="2">
                  <c:v>Červen</c:v>
                </c:pt>
              </c:strCache>
            </c:strRef>
          </c:cat>
          <c:val>
            <c:numRef>
              <c:f>('8.3'!$B$21,'8.3'!$D$21,'8.3'!$F$21)</c:f>
              <c:numCache>
                <c:formatCode>#\ ##0.0</c:formatCode>
                <c:ptCount val="3"/>
                <c:pt idx="0">
                  <c:v>55925</c:v>
                </c:pt>
                <c:pt idx="1">
                  <c:v>106208</c:v>
                </c:pt>
                <c:pt idx="2">
                  <c:v>104235</c:v>
                </c:pt>
              </c:numCache>
            </c:numRef>
          </c:val>
          <c:extLst>
            <c:ext xmlns:c16="http://schemas.microsoft.com/office/drawing/2014/chart" uri="{C3380CC4-5D6E-409C-BE32-E72D297353CC}">
              <c16:uniqueId val="{0000000B-4B44-483A-8B0B-43BAFB2863D8}"/>
            </c:ext>
          </c:extLst>
        </c:ser>
        <c:ser>
          <c:idx val="12"/>
          <c:order val="12"/>
          <c:tx>
            <c:strRef>
              <c:f>'8.3'!$A$22</c:f>
              <c:strCache>
                <c:ptCount val="1"/>
                <c:pt idx="0">
                  <c:v>Ostatní plyny</c:v>
                </c:pt>
              </c:strCache>
            </c:strRef>
          </c:tx>
          <c:spPr>
            <a:pattFill prst="ltUpDiag">
              <a:fgClr>
                <a:srgbClr val="23315F"/>
              </a:fgClr>
              <a:bgClr>
                <a:sysClr val="window" lastClr="FFFFFF"/>
              </a:bgClr>
            </a:pattFill>
          </c:spPr>
          <c:invertIfNegative val="0"/>
          <c:cat>
            <c:strRef>
              <c:f>'8.3'!$C$38:$E$38</c:f>
              <c:strCache>
                <c:ptCount val="3"/>
                <c:pt idx="0">
                  <c:v>Duben</c:v>
                </c:pt>
                <c:pt idx="1">
                  <c:v>Květen</c:v>
                </c:pt>
                <c:pt idx="2">
                  <c:v>Červen</c:v>
                </c:pt>
              </c:strCache>
            </c:strRef>
          </c:cat>
          <c:val>
            <c:numRef>
              <c:f>('8.3'!$B$22,'8.3'!$D$22,'8.3'!$F$22)</c:f>
              <c:numCache>
                <c:formatCode>#\ ##0.0</c:formatCode>
                <c:ptCount val="3"/>
                <c:pt idx="0">
                  <c:v>0</c:v>
                </c:pt>
                <c:pt idx="1">
                  <c:v>0</c:v>
                </c:pt>
                <c:pt idx="2">
                  <c:v>0</c:v>
                </c:pt>
              </c:numCache>
            </c:numRef>
          </c:val>
          <c:extLst>
            <c:ext xmlns:c16="http://schemas.microsoft.com/office/drawing/2014/chart" uri="{C3380CC4-5D6E-409C-BE32-E72D297353CC}">
              <c16:uniqueId val="{0000000C-4B44-483A-8B0B-43BAFB2863D8}"/>
            </c:ext>
          </c:extLst>
        </c:ser>
        <c:ser>
          <c:idx val="13"/>
          <c:order val="13"/>
          <c:tx>
            <c:strRef>
              <c:f>'8.3'!$A$23</c:f>
              <c:strCache>
                <c:ptCount val="1"/>
                <c:pt idx="0">
                  <c:v>Ostatní</c:v>
                </c:pt>
              </c:strCache>
            </c:strRef>
          </c:tx>
          <c:spPr>
            <a:pattFill prst="ltUpDiag">
              <a:fgClr>
                <a:srgbClr val="E02C1F"/>
              </a:fgClr>
              <a:bgClr>
                <a:sysClr val="window" lastClr="FFFFFF"/>
              </a:bgClr>
            </a:pattFill>
          </c:spPr>
          <c:invertIfNegative val="0"/>
          <c:cat>
            <c:strRef>
              <c:f>'8.3'!$C$38:$E$38</c:f>
              <c:strCache>
                <c:ptCount val="3"/>
                <c:pt idx="0">
                  <c:v>Duben</c:v>
                </c:pt>
                <c:pt idx="1">
                  <c:v>Květen</c:v>
                </c:pt>
                <c:pt idx="2">
                  <c:v>Červen</c:v>
                </c:pt>
              </c:strCache>
            </c:strRef>
          </c:cat>
          <c:val>
            <c:numRef>
              <c:f>('8.3'!$B$23,'8.3'!$D$23,'8.3'!$F$23)</c:f>
              <c:numCache>
                <c:formatCode>#\ ##0.0</c:formatCode>
                <c:ptCount val="3"/>
                <c:pt idx="0">
                  <c:v>0</c:v>
                </c:pt>
                <c:pt idx="1">
                  <c:v>0</c:v>
                </c:pt>
                <c:pt idx="2">
                  <c:v>0</c:v>
                </c:pt>
              </c:numCache>
            </c:numRef>
          </c:val>
          <c:extLst>
            <c:ext xmlns:c16="http://schemas.microsoft.com/office/drawing/2014/chart" uri="{C3380CC4-5D6E-409C-BE32-E72D297353CC}">
              <c16:uniqueId val="{0000000D-4B44-483A-8B0B-43BAFB2863D8}"/>
            </c:ext>
          </c:extLst>
        </c:ser>
        <c:ser>
          <c:idx val="14"/>
          <c:order val="14"/>
          <c:tx>
            <c:strRef>
              <c:f>'8.3'!$A$24</c:f>
              <c:strCache>
                <c:ptCount val="1"/>
                <c:pt idx="0">
                  <c:v>Topné oleje</c:v>
                </c:pt>
              </c:strCache>
            </c:strRef>
          </c:tx>
          <c:spPr>
            <a:pattFill prst="ltUpDiag">
              <a:fgClr>
                <a:srgbClr val="5A6588"/>
              </a:fgClr>
              <a:bgClr>
                <a:sysClr val="window" lastClr="FFFFFF"/>
              </a:bgClr>
            </a:pattFill>
          </c:spPr>
          <c:invertIfNegative val="0"/>
          <c:cat>
            <c:strRef>
              <c:f>'8.3'!$C$38:$E$38</c:f>
              <c:strCache>
                <c:ptCount val="3"/>
                <c:pt idx="0">
                  <c:v>Duben</c:v>
                </c:pt>
                <c:pt idx="1">
                  <c:v>Květen</c:v>
                </c:pt>
                <c:pt idx="2">
                  <c:v>Červen</c:v>
                </c:pt>
              </c:strCache>
            </c:strRef>
          </c:cat>
          <c:val>
            <c:numRef>
              <c:f>('8.3'!$B$24,'8.3'!$D$24,'8.3'!$F$24)</c:f>
              <c:numCache>
                <c:formatCode>#\ ##0.0</c:formatCode>
                <c:ptCount val="3"/>
                <c:pt idx="0">
                  <c:v>11.534000000000001</c:v>
                </c:pt>
                <c:pt idx="1">
                  <c:v>2.63</c:v>
                </c:pt>
                <c:pt idx="2">
                  <c:v>2.63</c:v>
                </c:pt>
              </c:numCache>
            </c:numRef>
          </c:val>
          <c:extLst>
            <c:ext xmlns:c16="http://schemas.microsoft.com/office/drawing/2014/chart" uri="{C3380CC4-5D6E-409C-BE32-E72D297353CC}">
              <c16:uniqueId val="{0000000E-4B44-483A-8B0B-43BAFB2863D8}"/>
            </c:ext>
          </c:extLst>
        </c:ser>
        <c:ser>
          <c:idx val="15"/>
          <c:order val="15"/>
          <c:tx>
            <c:strRef>
              <c:f>'8.3'!$A$25</c:f>
              <c:strCache>
                <c:ptCount val="1"/>
                <c:pt idx="0">
                  <c:v>Zemní plyn</c:v>
                </c:pt>
              </c:strCache>
            </c:strRef>
          </c:tx>
          <c:spPr>
            <a:pattFill prst="ltUpDiag">
              <a:fgClr>
                <a:srgbClr val="E86158"/>
              </a:fgClr>
              <a:bgClr>
                <a:sysClr val="window" lastClr="FFFFFF"/>
              </a:bgClr>
            </a:pattFill>
          </c:spPr>
          <c:invertIfNegative val="0"/>
          <c:cat>
            <c:strRef>
              <c:f>'8.3'!$C$38:$E$38</c:f>
              <c:strCache>
                <c:ptCount val="3"/>
                <c:pt idx="0">
                  <c:v>Duben</c:v>
                </c:pt>
                <c:pt idx="1">
                  <c:v>Květen</c:v>
                </c:pt>
                <c:pt idx="2">
                  <c:v>Červen</c:v>
                </c:pt>
              </c:strCache>
            </c:strRef>
          </c:cat>
          <c:val>
            <c:numRef>
              <c:f>('8.3'!$B$25,'8.3'!$D$25,'8.3'!$F$25)</c:f>
              <c:numCache>
                <c:formatCode>#\ ##0.0</c:formatCode>
                <c:ptCount val="3"/>
                <c:pt idx="0">
                  <c:v>339698.24099999998</c:v>
                </c:pt>
                <c:pt idx="1">
                  <c:v>91685.82799900003</c:v>
                </c:pt>
                <c:pt idx="2">
                  <c:v>58704.65399999998</c:v>
                </c:pt>
              </c:numCache>
            </c:numRef>
          </c:val>
          <c:extLst>
            <c:ext xmlns:c16="http://schemas.microsoft.com/office/drawing/2014/chart" uri="{C3380CC4-5D6E-409C-BE32-E72D297353CC}">
              <c16:uniqueId val="{0000000F-4B44-483A-8B0B-43BAFB2863D8}"/>
            </c:ext>
          </c:extLst>
        </c:ser>
        <c:dLbls>
          <c:showLegendKey val="0"/>
          <c:showVal val="0"/>
          <c:showCatName val="0"/>
          <c:showSerName val="0"/>
          <c:showPercent val="0"/>
          <c:showBubbleSize val="0"/>
        </c:dLbls>
        <c:gapWidth val="50"/>
        <c:overlap val="100"/>
        <c:axId val="286256512"/>
        <c:axId val="285934720"/>
      </c:barChart>
      <c:catAx>
        <c:axId val="28625651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5934720"/>
        <c:crosses val="autoZero"/>
        <c:auto val="1"/>
        <c:lblAlgn val="ctr"/>
        <c:lblOffset val="100"/>
        <c:noMultiLvlLbl val="0"/>
      </c:catAx>
      <c:valAx>
        <c:axId val="285934720"/>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25651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tx2"/>
              </a:solidFill>
            </c:spPr>
            <c:extLst>
              <c:ext xmlns:c16="http://schemas.microsoft.com/office/drawing/2014/chart" uri="{C3380CC4-5D6E-409C-BE32-E72D297353CC}">
                <c16:uniqueId val="{00000001-9801-414B-8E2F-A0817BD1451E}"/>
              </c:ext>
            </c:extLst>
          </c:dPt>
          <c:dPt>
            <c:idx val="1"/>
            <c:bubble3D val="0"/>
            <c:spPr>
              <a:solidFill>
                <a:schemeClr val="accent2"/>
              </a:solidFill>
            </c:spPr>
            <c:extLst>
              <c:ext xmlns:c16="http://schemas.microsoft.com/office/drawing/2014/chart" uri="{C3380CC4-5D6E-409C-BE32-E72D297353CC}">
                <c16:uniqueId val="{00000002-9801-414B-8E2F-A0817BD1451E}"/>
              </c:ext>
            </c:extLst>
          </c:dPt>
          <c:dPt>
            <c:idx val="2"/>
            <c:bubble3D val="0"/>
            <c:spPr>
              <a:solidFill>
                <a:schemeClr val="accent3"/>
              </a:solidFill>
            </c:spPr>
            <c:extLst>
              <c:ext xmlns:c16="http://schemas.microsoft.com/office/drawing/2014/chart" uri="{C3380CC4-5D6E-409C-BE32-E72D297353CC}">
                <c16:uniqueId val="{00000003-9801-414B-8E2F-A0817BD1451E}"/>
              </c:ext>
            </c:extLst>
          </c:dPt>
          <c:dPt>
            <c:idx val="3"/>
            <c:bubble3D val="0"/>
            <c:spPr>
              <a:solidFill>
                <a:schemeClr val="accent4"/>
              </a:solidFill>
            </c:spPr>
            <c:extLst>
              <c:ext xmlns:c16="http://schemas.microsoft.com/office/drawing/2014/chart" uri="{C3380CC4-5D6E-409C-BE32-E72D297353CC}">
                <c16:uniqueId val="{00000004-9801-414B-8E2F-A0817BD1451E}"/>
              </c:ext>
            </c:extLst>
          </c:dPt>
          <c:dPt>
            <c:idx val="4"/>
            <c:bubble3D val="0"/>
            <c:spPr>
              <a:solidFill>
                <a:schemeClr val="accent5"/>
              </a:solidFill>
            </c:spPr>
            <c:extLst>
              <c:ext xmlns:c16="http://schemas.microsoft.com/office/drawing/2014/chart" uri="{C3380CC4-5D6E-409C-BE32-E72D297353CC}">
                <c16:uniqueId val="{00000005-9801-414B-8E2F-A0817BD1451E}"/>
              </c:ext>
            </c:extLst>
          </c:dPt>
          <c:dPt>
            <c:idx val="5"/>
            <c:bubble3D val="0"/>
            <c:spPr>
              <a:solidFill>
                <a:schemeClr val="accent6"/>
              </a:solidFill>
            </c:spPr>
            <c:extLst>
              <c:ext xmlns:c16="http://schemas.microsoft.com/office/drawing/2014/chart" uri="{C3380CC4-5D6E-409C-BE32-E72D297353CC}">
                <c16:uniqueId val="{00000006-9801-414B-8E2F-A0817BD1451E}"/>
              </c:ext>
            </c:extLst>
          </c:dPt>
          <c:dPt>
            <c:idx val="6"/>
            <c:bubble3D val="0"/>
            <c:spPr>
              <a:solidFill>
                <a:srgbClr val="F0948F"/>
              </a:solidFill>
            </c:spPr>
            <c:extLst>
              <c:ext xmlns:c16="http://schemas.microsoft.com/office/drawing/2014/chart" uri="{C3380CC4-5D6E-409C-BE32-E72D297353CC}">
                <c16:uniqueId val="{00000007-9801-414B-8E2F-A0817BD1451E}"/>
              </c:ext>
            </c:extLst>
          </c:dPt>
          <c:dPt>
            <c:idx val="7"/>
            <c:bubble3D val="0"/>
            <c:spPr>
              <a:solidFill>
                <a:srgbClr val="F7C9C7"/>
              </a:solidFill>
            </c:spPr>
            <c:extLst>
              <c:ext xmlns:c16="http://schemas.microsoft.com/office/drawing/2014/chart" uri="{C3380CC4-5D6E-409C-BE32-E72D297353CC}">
                <c16:uniqueId val="{00000000-6BE8-4632-87C8-9B0C3CE8E245}"/>
              </c:ext>
            </c:extLst>
          </c:dPt>
          <c:cat>
            <c:numRef>
              <c:f>'8.3'!$O$27:$O$34</c:f>
              <c:numCache>
                <c:formatCode>#\ ##0.0</c:formatCode>
                <c:ptCount val="8"/>
              </c:numCache>
            </c:numRef>
          </c:cat>
          <c:val>
            <c:numRef>
              <c:f>'8.3'!$J$27:$J$34</c:f>
              <c:numCache>
                <c:formatCode>0.0</c:formatCode>
                <c:ptCount val="8"/>
              </c:numCache>
            </c:numRef>
          </c:val>
          <c:extLst>
            <c:ext xmlns:c16="http://schemas.microsoft.com/office/drawing/2014/chart" uri="{C3380CC4-5D6E-409C-BE32-E72D297353CC}">
              <c16:uniqueId val="{00000001-6BE8-4632-87C8-9B0C3CE8E245}"/>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E521-48D2-91B0-6C9037FC6DCC}"/>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E521-48D2-91B0-6C9037FC6DCC}"/>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E521-48D2-91B0-6C9037FC6DCC}"/>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E521-48D2-91B0-6C9037FC6DCC}"/>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E521-48D2-91B0-6C9037FC6DCC}"/>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E521-48D2-91B0-6C9037FC6DCC}"/>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E521-48D2-91B0-6C9037FC6DCC}"/>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E521-48D2-91B0-6C9037FC6DCC}"/>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E521-48D2-91B0-6C9037FC6DCC}"/>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E521-48D2-91B0-6C9037FC6DCC}"/>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E521-48D2-91B0-6C9037FC6DCC}"/>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E521-48D2-91B0-6C9037FC6DCC}"/>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E521-48D2-91B0-6C9037FC6DCC}"/>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E521-48D2-91B0-6C9037FC6DCC}"/>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E521-48D2-91B0-6C9037FC6DCC}"/>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E521-48D2-91B0-6C9037FC6DCC}"/>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accent1"/>
                </a:solidFill>
                <a:effectLst/>
              </a:rPr>
              <a:t>Spotřeba tepla podle </a:t>
            </a:r>
            <a:r>
              <a:rPr lang="cs-CZ" sz="1000">
                <a:solidFill>
                  <a:schemeClr val="accent1"/>
                </a:solidFill>
              </a:rPr>
              <a:t>sektorů</a:t>
            </a:r>
            <a:r>
              <a:rPr lang="cs-CZ" sz="1000" baseline="0">
                <a:solidFill>
                  <a:schemeClr val="accent1"/>
                </a:solidFill>
              </a:rPr>
              <a:t> národního hospodářství</a:t>
            </a:r>
            <a:r>
              <a:rPr lang="cs-CZ" sz="1000">
                <a:solidFill>
                  <a:schemeClr val="accent1"/>
                </a:solidFill>
              </a:rPr>
              <a:t> (TJ)</a:t>
            </a:r>
          </a:p>
        </c:rich>
      </c:tx>
      <c:layout>
        <c:manualLayout>
          <c:xMode val="edge"/>
          <c:yMode val="edge"/>
          <c:x val="2.8046199670838591E-3"/>
          <c:y val="2.2857097359064017E-3"/>
        </c:manualLayout>
      </c:layout>
      <c:overlay val="0"/>
    </c:title>
    <c:autoTitleDeleted val="0"/>
    <c:plotArea>
      <c:layout>
        <c:manualLayout>
          <c:layoutTarget val="inner"/>
          <c:xMode val="edge"/>
          <c:yMode val="edge"/>
          <c:x val="8.1482501679915928E-2"/>
          <c:y val="0.27106762224129999"/>
          <c:w val="0.70126884093696329"/>
          <c:h val="0.53978741468365954"/>
        </c:manualLayout>
      </c:layout>
      <c:barChart>
        <c:barDir val="col"/>
        <c:grouping val="stacked"/>
        <c:varyColors val="0"/>
        <c:ser>
          <c:idx val="0"/>
          <c:order val="0"/>
          <c:tx>
            <c:strRef>
              <c:f>'8.4'!$A$27</c:f>
              <c:strCache>
                <c:ptCount val="1"/>
                <c:pt idx="0">
                  <c:v>Průmysl</c:v>
                </c:pt>
              </c:strCache>
            </c:strRef>
          </c:tx>
          <c:invertIfNegative val="0"/>
          <c:cat>
            <c:strRef>
              <c:f>'8.4'!$C$38:$E$38</c:f>
              <c:strCache>
                <c:ptCount val="3"/>
                <c:pt idx="0">
                  <c:v>Duben</c:v>
                </c:pt>
                <c:pt idx="1">
                  <c:v>Květen</c:v>
                </c:pt>
                <c:pt idx="2">
                  <c:v>Červen</c:v>
                </c:pt>
              </c:strCache>
            </c:strRef>
          </c:cat>
          <c:val>
            <c:numRef>
              <c:f>('8.4'!$B$27,'8.4'!$D$27,'8.4'!$F$27)</c:f>
              <c:numCache>
                <c:formatCode>#\ ##0.0</c:formatCode>
                <c:ptCount val="3"/>
                <c:pt idx="0">
                  <c:v>15724.886999999999</c:v>
                </c:pt>
                <c:pt idx="1">
                  <c:v>9134.6239999999998</c:v>
                </c:pt>
                <c:pt idx="2">
                  <c:v>5377.4859999999999</c:v>
                </c:pt>
              </c:numCache>
            </c:numRef>
          </c:val>
          <c:extLst>
            <c:ext xmlns:c16="http://schemas.microsoft.com/office/drawing/2014/chart" uri="{C3380CC4-5D6E-409C-BE32-E72D297353CC}">
              <c16:uniqueId val="{00000000-3DFB-4CCD-9D10-C51C9B738AA8}"/>
            </c:ext>
          </c:extLst>
        </c:ser>
        <c:ser>
          <c:idx val="1"/>
          <c:order val="1"/>
          <c:tx>
            <c:strRef>
              <c:f>'8.4'!$A$28</c:f>
              <c:strCache>
                <c:ptCount val="1"/>
                <c:pt idx="0">
                  <c:v>Energetika</c:v>
                </c:pt>
              </c:strCache>
            </c:strRef>
          </c:tx>
          <c:invertIfNegative val="0"/>
          <c:cat>
            <c:strRef>
              <c:f>'8.4'!$C$38:$E$38</c:f>
              <c:strCache>
                <c:ptCount val="3"/>
                <c:pt idx="0">
                  <c:v>Duben</c:v>
                </c:pt>
                <c:pt idx="1">
                  <c:v>Květen</c:v>
                </c:pt>
                <c:pt idx="2">
                  <c:v>Červen</c:v>
                </c:pt>
              </c:strCache>
            </c:strRef>
          </c:cat>
          <c:val>
            <c:numRef>
              <c:f>('8.4'!$B$28,'8.4'!$D$28,'8.4'!$F$28)</c:f>
              <c:numCache>
                <c:formatCode>#\ ##0.0</c:formatCode>
                <c:ptCount val="3"/>
                <c:pt idx="0">
                  <c:v>9109.25</c:v>
                </c:pt>
                <c:pt idx="1">
                  <c:v>5122.09</c:v>
                </c:pt>
                <c:pt idx="2">
                  <c:v>3520.02</c:v>
                </c:pt>
              </c:numCache>
            </c:numRef>
          </c:val>
          <c:extLst>
            <c:ext xmlns:c16="http://schemas.microsoft.com/office/drawing/2014/chart" uri="{C3380CC4-5D6E-409C-BE32-E72D297353CC}">
              <c16:uniqueId val="{00000001-3DFB-4CCD-9D10-C51C9B738AA8}"/>
            </c:ext>
          </c:extLst>
        </c:ser>
        <c:ser>
          <c:idx val="2"/>
          <c:order val="2"/>
          <c:tx>
            <c:strRef>
              <c:f>'8.4'!$A$29</c:f>
              <c:strCache>
                <c:ptCount val="1"/>
                <c:pt idx="0">
                  <c:v>Doprava</c:v>
                </c:pt>
              </c:strCache>
            </c:strRef>
          </c:tx>
          <c:invertIfNegative val="0"/>
          <c:cat>
            <c:strRef>
              <c:f>'8.4'!$C$38:$E$38</c:f>
              <c:strCache>
                <c:ptCount val="3"/>
                <c:pt idx="0">
                  <c:v>Duben</c:v>
                </c:pt>
                <c:pt idx="1">
                  <c:v>Květen</c:v>
                </c:pt>
                <c:pt idx="2">
                  <c:v>Červen</c:v>
                </c:pt>
              </c:strCache>
            </c:strRef>
          </c:cat>
          <c:val>
            <c:numRef>
              <c:f>('8.4'!$B$29,'8.4'!$D$29,'8.4'!$F$29)</c:f>
              <c:numCache>
                <c:formatCode>#\ ##0.0</c:formatCode>
                <c:ptCount val="3"/>
                <c:pt idx="0">
                  <c:v>1471.7329999999999</c:v>
                </c:pt>
                <c:pt idx="1">
                  <c:v>574.74400000000003</c:v>
                </c:pt>
                <c:pt idx="2">
                  <c:v>365.21699999999998</c:v>
                </c:pt>
              </c:numCache>
            </c:numRef>
          </c:val>
          <c:extLst>
            <c:ext xmlns:c16="http://schemas.microsoft.com/office/drawing/2014/chart" uri="{C3380CC4-5D6E-409C-BE32-E72D297353CC}">
              <c16:uniqueId val="{00000002-3DFB-4CCD-9D10-C51C9B738AA8}"/>
            </c:ext>
          </c:extLst>
        </c:ser>
        <c:ser>
          <c:idx val="3"/>
          <c:order val="3"/>
          <c:tx>
            <c:strRef>
              <c:f>'8.4'!$A$30</c:f>
              <c:strCache>
                <c:ptCount val="1"/>
                <c:pt idx="0">
                  <c:v>Stavebnictví</c:v>
                </c:pt>
              </c:strCache>
            </c:strRef>
          </c:tx>
          <c:invertIfNegative val="0"/>
          <c:cat>
            <c:strRef>
              <c:f>'8.4'!$C$38:$E$38</c:f>
              <c:strCache>
                <c:ptCount val="3"/>
                <c:pt idx="0">
                  <c:v>Duben</c:v>
                </c:pt>
                <c:pt idx="1">
                  <c:v>Květen</c:v>
                </c:pt>
                <c:pt idx="2">
                  <c:v>Červen</c:v>
                </c:pt>
              </c:strCache>
            </c:strRef>
          </c:cat>
          <c:val>
            <c:numRef>
              <c:f>('8.4'!$B$30,'8.4'!$D$30,'8.4'!$F$30)</c:f>
              <c:numCache>
                <c:formatCode>#\ ##0.0</c:formatCode>
                <c:ptCount val="3"/>
                <c:pt idx="0">
                  <c:v>1490.5119999999999</c:v>
                </c:pt>
                <c:pt idx="1">
                  <c:v>560.89300000000003</c:v>
                </c:pt>
                <c:pt idx="2">
                  <c:v>291.30500000000001</c:v>
                </c:pt>
              </c:numCache>
            </c:numRef>
          </c:val>
          <c:extLst>
            <c:ext xmlns:c16="http://schemas.microsoft.com/office/drawing/2014/chart" uri="{C3380CC4-5D6E-409C-BE32-E72D297353CC}">
              <c16:uniqueId val="{00000003-3DFB-4CCD-9D10-C51C9B738AA8}"/>
            </c:ext>
          </c:extLst>
        </c:ser>
        <c:ser>
          <c:idx val="4"/>
          <c:order val="4"/>
          <c:tx>
            <c:strRef>
              <c:f>'8.4'!$A$31</c:f>
              <c:strCache>
                <c:ptCount val="1"/>
                <c:pt idx="0">
                  <c:v>Zemědělství a lesnictví</c:v>
                </c:pt>
              </c:strCache>
            </c:strRef>
          </c:tx>
          <c:invertIfNegative val="0"/>
          <c:cat>
            <c:strRef>
              <c:f>'8.4'!$C$38:$E$38</c:f>
              <c:strCache>
                <c:ptCount val="3"/>
                <c:pt idx="0">
                  <c:v>Duben</c:v>
                </c:pt>
                <c:pt idx="1">
                  <c:v>Květen</c:v>
                </c:pt>
                <c:pt idx="2">
                  <c:v>Červen</c:v>
                </c:pt>
              </c:strCache>
            </c:strRef>
          </c:cat>
          <c:val>
            <c:numRef>
              <c:f>('8.4'!$B$31,'8.4'!$D$31,'8.4'!$F$31)</c:f>
              <c:numCache>
                <c:formatCode>#\ ##0.0</c:formatCode>
                <c:ptCount val="3"/>
                <c:pt idx="0">
                  <c:v>789.47</c:v>
                </c:pt>
                <c:pt idx="1">
                  <c:v>199.66</c:v>
                </c:pt>
                <c:pt idx="2">
                  <c:v>252.36</c:v>
                </c:pt>
              </c:numCache>
            </c:numRef>
          </c:val>
          <c:extLst>
            <c:ext xmlns:c16="http://schemas.microsoft.com/office/drawing/2014/chart" uri="{C3380CC4-5D6E-409C-BE32-E72D297353CC}">
              <c16:uniqueId val="{00000004-3DFB-4CCD-9D10-C51C9B738AA8}"/>
            </c:ext>
          </c:extLst>
        </c:ser>
        <c:ser>
          <c:idx val="5"/>
          <c:order val="5"/>
          <c:tx>
            <c:strRef>
              <c:f>'8.4'!$A$32</c:f>
              <c:strCache>
                <c:ptCount val="1"/>
                <c:pt idx="0">
                  <c:v>Domácnosti</c:v>
                </c:pt>
              </c:strCache>
            </c:strRef>
          </c:tx>
          <c:spPr>
            <a:solidFill>
              <a:schemeClr val="accent6"/>
            </a:solidFill>
          </c:spPr>
          <c:invertIfNegative val="0"/>
          <c:cat>
            <c:strRef>
              <c:f>'8.4'!$C$38:$E$38</c:f>
              <c:strCache>
                <c:ptCount val="3"/>
                <c:pt idx="0">
                  <c:v>Duben</c:v>
                </c:pt>
                <c:pt idx="1">
                  <c:v>Květen</c:v>
                </c:pt>
                <c:pt idx="2">
                  <c:v>Červen</c:v>
                </c:pt>
              </c:strCache>
            </c:strRef>
          </c:cat>
          <c:val>
            <c:numRef>
              <c:f>('8.4'!$B$32,'8.4'!$D$32,'8.4'!$F$32)</c:f>
              <c:numCache>
                <c:formatCode>#\ ##0.0</c:formatCode>
                <c:ptCount val="3"/>
                <c:pt idx="0">
                  <c:v>148323.10099999997</c:v>
                </c:pt>
                <c:pt idx="1">
                  <c:v>67581.513999999996</c:v>
                </c:pt>
                <c:pt idx="2">
                  <c:v>43316.894999999997</c:v>
                </c:pt>
              </c:numCache>
            </c:numRef>
          </c:val>
          <c:extLst>
            <c:ext xmlns:c16="http://schemas.microsoft.com/office/drawing/2014/chart" uri="{C3380CC4-5D6E-409C-BE32-E72D297353CC}">
              <c16:uniqueId val="{00000005-3DFB-4CCD-9D10-C51C9B738AA8}"/>
            </c:ext>
          </c:extLst>
        </c:ser>
        <c:ser>
          <c:idx val="6"/>
          <c:order val="6"/>
          <c:tx>
            <c:strRef>
              <c:f>'8.4'!$A$33</c:f>
              <c:strCache>
                <c:ptCount val="1"/>
                <c:pt idx="0">
                  <c:v>Obchod, služby, školství, zdravotnictví</c:v>
                </c:pt>
              </c:strCache>
            </c:strRef>
          </c:tx>
          <c:spPr>
            <a:solidFill>
              <a:srgbClr val="F0948F"/>
            </a:solidFill>
          </c:spPr>
          <c:invertIfNegative val="0"/>
          <c:cat>
            <c:strRef>
              <c:f>'8.4'!$C$38:$E$38</c:f>
              <c:strCache>
                <c:ptCount val="3"/>
                <c:pt idx="0">
                  <c:v>Duben</c:v>
                </c:pt>
                <c:pt idx="1">
                  <c:v>Květen</c:v>
                </c:pt>
                <c:pt idx="2">
                  <c:v>Červen</c:v>
                </c:pt>
              </c:strCache>
            </c:strRef>
          </c:cat>
          <c:val>
            <c:numRef>
              <c:f>('8.4'!$B$33,'8.4'!$D$33,'8.4'!$F$33)</c:f>
              <c:numCache>
                <c:formatCode>#\ ##0.0</c:formatCode>
                <c:ptCount val="3"/>
                <c:pt idx="0">
                  <c:v>67722.73</c:v>
                </c:pt>
                <c:pt idx="1">
                  <c:v>29628.097999999994</c:v>
                </c:pt>
                <c:pt idx="2">
                  <c:v>17156.313999999998</c:v>
                </c:pt>
              </c:numCache>
            </c:numRef>
          </c:val>
          <c:extLst>
            <c:ext xmlns:c16="http://schemas.microsoft.com/office/drawing/2014/chart" uri="{C3380CC4-5D6E-409C-BE32-E72D297353CC}">
              <c16:uniqueId val="{00000006-3DFB-4CCD-9D10-C51C9B738AA8}"/>
            </c:ext>
          </c:extLst>
        </c:ser>
        <c:ser>
          <c:idx val="7"/>
          <c:order val="7"/>
          <c:tx>
            <c:strRef>
              <c:f>'8.4'!$A$34</c:f>
              <c:strCache>
                <c:ptCount val="1"/>
                <c:pt idx="0">
                  <c:v>Ostatní</c:v>
                </c:pt>
              </c:strCache>
            </c:strRef>
          </c:tx>
          <c:spPr>
            <a:solidFill>
              <a:srgbClr val="F7C9C7"/>
            </a:solidFill>
          </c:spPr>
          <c:invertIfNegative val="0"/>
          <c:cat>
            <c:strRef>
              <c:f>'8.4'!$C$38:$E$38</c:f>
              <c:strCache>
                <c:ptCount val="3"/>
                <c:pt idx="0">
                  <c:v>Duben</c:v>
                </c:pt>
                <c:pt idx="1">
                  <c:v>Květen</c:v>
                </c:pt>
                <c:pt idx="2">
                  <c:v>Červen</c:v>
                </c:pt>
              </c:strCache>
            </c:strRef>
          </c:cat>
          <c:val>
            <c:numRef>
              <c:f>('8.4'!$B$34,'8.4'!$D$34,'8.4'!$F$34)</c:f>
              <c:numCache>
                <c:formatCode>#\ ##0.0</c:formatCode>
                <c:ptCount val="3"/>
                <c:pt idx="0">
                  <c:v>13598.134</c:v>
                </c:pt>
                <c:pt idx="1">
                  <c:v>6927.7809999999999</c:v>
                </c:pt>
                <c:pt idx="2">
                  <c:v>3900.6880000000001</c:v>
                </c:pt>
              </c:numCache>
            </c:numRef>
          </c:val>
          <c:extLst>
            <c:ext xmlns:c16="http://schemas.microsoft.com/office/drawing/2014/chart" uri="{C3380CC4-5D6E-409C-BE32-E72D297353CC}">
              <c16:uniqueId val="{00000007-3DFB-4CCD-9D10-C51C9B738AA8}"/>
            </c:ext>
          </c:extLst>
        </c:ser>
        <c:dLbls>
          <c:showLegendKey val="0"/>
          <c:showVal val="0"/>
          <c:showCatName val="0"/>
          <c:showSerName val="0"/>
          <c:showPercent val="0"/>
          <c:showBubbleSize val="0"/>
        </c:dLbls>
        <c:gapWidth val="50"/>
        <c:overlap val="100"/>
        <c:axId val="199647232"/>
        <c:axId val="199648768"/>
      </c:barChart>
      <c:catAx>
        <c:axId val="19964723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199648768"/>
        <c:crosses val="autoZero"/>
        <c:auto val="1"/>
        <c:lblAlgn val="ctr"/>
        <c:lblOffset val="100"/>
        <c:noMultiLvlLbl val="0"/>
      </c:catAx>
      <c:valAx>
        <c:axId val="199648768"/>
        <c:scaling>
          <c:orientation val="minMax"/>
          <c:max val="400000"/>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19964723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Podíl v ČR</a:t>
            </a:r>
          </a:p>
        </c:rich>
      </c:tx>
      <c:layout>
        <c:manualLayout>
          <c:xMode val="edge"/>
          <c:yMode val="edge"/>
          <c:x val="5.2920909316302894E-4"/>
          <c:y val="7.4740335724244878E-5"/>
        </c:manualLayout>
      </c:layout>
      <c:overlay val="0"/>
    </c:title>
    <c:autoTitleDeleted val="0"/>
    <c:plotArea>
      <c:layout>
        <c:manualLayout>
          <c:layoutTarget val="inner"/>
          <c:xMode val="edge"/>
          <c:yMode val="edge"/>
          <c:x val="8.1715856989273319E-2"/>
          <c:y val="0.23107234350197242"/>
          <c:w val="0.79406865013053884"/>
          <c:h val="0.27543700787401576"/>
        </c:manualLayout>
      </c:layout>
      <c:barChart>
        <c:barDir val="bar"/>
        <c:grouping val="clustered"/>
        <c:varyColors val="0"/>
        <c:ser>
          <c:idx val="0"/>
          <c:order val="0"/>
          <c:tx>
            <c:strRef>
              <c:f>'8.4'!$A$38</c:f>
              <c:strCache>
                <c:ptCount val="1"/>
                <c:pt idx="0">
                  <c:v>Instalovaný výkon</c:v>
                </c:pt>
              </c:strCache>
            </c:strRef>
          </c:tx>
          <c:invertIfNegative val="0"/>
          <c:val>
            <c:numRef>
              <c:f>'8.4'!$B$38</c:f>
              <c:numCache>
                <c:formatCode>0.0%</c:formatCode>
                <c:ptCount val="1"/>
                <c:pt idx="0">
                  <c:v>7.3281690314670675E-2</c:v>
                </c:pt>
              </c:numCache>
            </c:numRef>
          </c:val>
          <c:extLst>
            <c:ext xmlns:c16="http://schemas.microsoft.com/office/drawing/2014/chart" uri="{C3380CC4-5D6E-409C-BE32-E72D297353CC}">
              <c16:uniqueId val="{00000000-8CE4-42CD-925A-5E49B358BA46}"/>
            </c:ext>
          </c:extLst>
        </c:ser>
        <c:ser>
          <c:idx val="1"/>
          <c:order val="1"/>
          <c:tx>
            <c:strRef>
              <c:f>'8.4'!$A$39</c:f>
              <c:strCache>
                <c:ptCount val="1"/>
                <c:pt idx="0">
                  <c:v>Výroba tepla brutto</c:v>
                </c:pt>
              </c:strCache>
            </c:strRef>
          </c:tx>
          <c:invertIfNegative val="0"/>
          <c:val>
            <c:numRef>
              <c:f>'8.4'!$B$39</c:f>
              <c:numCache>
                <c:formatCode>0.0%</c:formatCode>
                <c:ptCount val="1"/>
                <c:pt idx="0">
                  <c:v>7.6862515367084147E-2</c:v>
                </c:pt>
              </c:numCache>
            </c:numRef>
          </c:val>
          <c:extLst>
            <c:ext xmlns:c16="http://schemas.microsoft.com/office/drawing/2014/chart" uri="{C3380CC4-5D6E-409C-BE32-E72D297353CC}">
              <c16:uniqueId val="{00000001-8CE4-42CD-925A-5E49B358BA46}"/>
            </c:ext>
          </c:extLst>
        </c:ser>
        <c:ser>
          <c:idx val="2"/>
          <c:order val="2"/>
          <c:tx>
            <c:strRef>
              <c:f>'8.4'!$A$40</c:f>
              <c:strCache>
                <c:ptCount val="1"/>
                <c:pt idx="0">
                  <c:v>Dodávky tepla</c:v>
                </c:pt>
              </c:strCache>
            </c:strRef>
          </c:tx>
          <c:invertIfNegative val="0"/>
          <c:val>
            <c:numRef>
              <c:f>'8.4'!$B$40</c:f>
              <c:numCache>
                <c:formatCode>0.0%</c:formatCode>
                <c:ptCount val="1"/>
                <c:pt idx="0">
                  <c:v>3.8967543096190028E-2</c:v>
                </c:pt>
              </c:numCache>
            </c:numRef>
          </c:val>
          <c:extLst>
            <c:ext xmlns:c16="http://schemas.microsoft.com/office/drawing/2014/chart" uri="{C3380CC4-5D6E-409C-BE32-E72D297353CC}">
              <c16:uniqueId val="{00000002-8CE4-42CD-925A-5E49B358BA46}"/>
            </c:ext>
          </c:extLst>
        </c:ser>
        <c:dLbls>
          <c:showLegendKey val="0"/>
          <c:showVal val="0"/>
          <c:showCatName val="0"/>
          <c:showSerName val="0"/>
          <c:showPercent val="0"/>
          <c:showBubbleSize val="0"/>
        </c:dLbls>
        <c:gapWidth val="150"/>
        <c:axId val="199684096"/>
        <c:axId val="199685632"/>
      </c:barChart>
      <c:catAx>
        <c:axId val="199684096"/>
        <c:scaling>
          <c:orientation val="maxMin"/>
        </c:scaling>
        <c:delete val="0"/>
        <c:axPos val="l"/>
        <c:numFmt formatCode="General" sourceLinked="1"/>
        <c:majorTickMark val="none"/>
        <c:minorTickMark val="none"/>
        <c:tickLblPos val="none"/>
        <c:crossAx val="199685632"/>
        <c:crosses val="autoZero"/>
        <c:auto val="1"/>
        <c:lblAlgn val="ctr"/>
        <c:lblOffset val="100"/>
        <c:noMultiLvlLbl val="0"/>
      </c:catAx>
      <c:valAx>
        <c:axId val="199685632"/>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199684096"/>
        <c:crosses val="max"/>
        <c:crossBetween val="between"/>
      </c:valAx>
    </c:plotArea>
    <c:legend>
      <c:legendPos val="b"/>
      <c:layout>
        <c:manualLayout>
          <c:xMode val="edge"/>
          <c:yMode val="edge"/>
          <c:x val="1.5161347929261452E-3"/>
          <c:y val="0.65779056061106134"/>
          <c:w val="0.59835185448712147"/>
          <c:h val="0.28073229179561315"/>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8.3669129329565634E-3"/>
          <c:y val="1.1669347203398033E-2"/>
        </c:manualLayout>
      </c:layout>
      <c:overlay val="0"/>
    </c:title>
    <c:autoTitleDeleted val="0"/>
    <c:plotArea>
      <c:layout/>
      <c:barChart>
        <c:barDir val="col"/>
        <c:grouping val="stacked"/>
        <c:varyColors val="0"/>
        <c:ser>
          <c:idx val="0"/>
          <c:order val="0"/>
          <c:tx>
            <c:strRef>
              <c:f>'8.4'!$A$10</c:f>
              <c:strCache>
                <c:ptCount val="1"/>
                <c:pt idx="0">
                  <c:v>Biomasa</c:v>
                </c:pt>
              </c:strCache>
            </c:strRef>
          </c:tx>
          <c:spPr>
            <a:solidFill>
              <a:srgbClr val="23315F"/>
            </a:solidFill>
          </c:spPr>
          <c:invertIfNegative val="0"/>
          <c:cat>
            <c:strRef>
              <c:f>'8.4'!$C$38:$E$38</c:f>
              <c:strCache>
                <c:ptCount val="3"/>
                <c:pt idx="0">
                  <c:v>Duben</c:v>
                </c:pt>
                <c:pt idx="1">
                  <c:v>Květen</c:v>
                </c:pt>
                <c:pt idx="2">
                  <c:v>Červen</c:v>
                </c:pt>
              </c:strCache>
            </c:strRef>
          </c:cat>
          <c:val>
            <c:numRef>
              <c:f>('8.4'!$B$10,'8.4'!$D$10,'8.4'!$F$10)</c:f>
              <c:numCache>
                <c:formatCode>#\ ##0.0</c:formatCode>
                <c:ptCount val="3"/>
                <c:pt idx="0">
                  <c:v>46204.987999999998</c:v>
                </c:pt>
                <c:pt idx="1">
                  <c:v>20884.196</c:v>
                </c:pt>
                <c:pt idx="2">
                  <c:v>14049.620999999999</c:v>
                </c:pt>
              </c:numCache>
            </c:numRef>
          </c:val>
          <c:extLst>
            <c:ext xmlns:c16="http://schemas.microsoft.com/office/drawing/2014/chart" uri="{C3380CC4-5D6E-409C-BE32-E72D297353CC}">
              <c16:uniqueId val="{00000000-6F9D-4093-8076-46C14AD4DAF7}"/>
            </c:ext>
          </c:extLst>
        </c:ser>
        <c:ser>
          <c:idx val="1"/>
          <c:order val="1"/>
          <c:tx>
            <c:strRef>
              <c:f>'8.4'!$A$11</c:f>
              <c:strCache>
                <c:ptCount val="1"/>
                <c:pt idx="0">
                  <c:v>Bioplyn</c:v>
                </c:pt>
              </c:strCache>
            </c:strRef>
          </c:tx>
          <c:spPr>
            <a:solidFill>
              <a:srgbClr val="5A6588"/>
            </a:solidFill>
          </c:spPr>
          <c:invertIfNegative val="0"/>
          <c:cat>
            <c:strRef>
              <c:f>'8.4'!$C$38:$E$38</c:f>
              <c:strCache>
                <c:ptCount val="3"/>
                <c:pt idx="0">
                  <c:v>Duben</c:v>
                </c:pt>
                <c:pt idx="1">
                  <c:v>Květen</c:v>
                </c:pt>
                <c:pt idx="2">
                  <c:v>Červen</c:v>
                </c:pt>
              </c:strCache>
            </c:strRef>
          </c:cat>
          <c:val>
            <c:numRef>
              <c:f>('8.4'!$B$11,'8.4'!$D$11,'8.4'!$F$11)</c:f>
              <c:numCache>
                <c:formatCode>#\ ##0.0</c:formatCode>
                <c:ptCount val="3"/>
                <c:pt idx="0">
                  <c:v>739</c:v>
                </c:pt>
                <c:pt idx="1">
                  <c:v>190</c:v>
                </c:pt>
                <c:pt idx="2">
                  <c:v>246</c:v>
                </c:pt>
              </c:numCache>
            </c:numRef>
          </c:val>
          <c:extLst>
            <c:ext xmlns:c16="http://schemas.microsoft.com/office/drawing/2014/chart" uri="{C3380CC4-5D6E-409C-BE32-E72D297353CC}">
              <c16:uniqueId val="{00000001-6F9D-4093-8076-46C14AD4DAF7}"/>
            </c:ext>
          </c:extLst>
        </c:ser>
        <c:ser>
          <c:idx val="2"/>
          <c:order val="2"/>
          <c:tx>
            <c:strRef>
              <c:f>'8.4'!$A$12</c:f>
              <c:strCache>
                <c:ptCount val="1"/>
                <c:pt idx="0">
                  <c:v>Černé uhlí</c:v>
                </c:pt>
              </c:strCache>
            </c:strRef>
          </c:tx>
          <c:spPr>
            <a:solidFill>
              <a:srgbClr val="9198B0"/>
            </a:solidFill>
          </c:spPr>
          <c:invertIfNegative val="0"/>
          <c:cat>
            <c:strRef>
              <c:f>'8.4'!$C$38:$E$38</c:f>
              <c:strCache>
                <c:ptCount val="3"/>
                <c:pt idx="0">
                  <c:v>Duben</c:v>
                </c:pt>
                <c:pt idx="1">
                  <c:v>Květen</c:v>
                </c:pt>
                <c:pt idx="2">
                  <c:v>Červen</c:v>
                </c:pt>
              </c:strCache>
            </c:strRef>
          </c:cat>
          <c:val>
            <c:numRef>
              <c:f>('8.4'!$B$12,'8.4'!$D$12,'8.4'!$F$12)</c:f>
              <c:numCache>
                <c:formatCode>#\ ##0.0</c:formatCode>
                <c:ptCount val="3"/>
                <c:pt idx="0">
                  <c:v>0</c:v>
                </c:pt>
                <c:pt idx="1">
                  <c:v>0</c:v>
                </c:pt>
                <c:pt idx="2">
                  <c:v>0</c:v>
                </c:pt>
              </c:numCache>
            </c:numRef>
          </c:val>
          <c:extLst>
            <c:ext xmlns:c16="http://schemas.microsoft.com/office/drawing/2014/chart" uri="{C3380CC4-5D6E-409C-BE32-E72D297353CC}">
              <c16:uniqueId val="{00000002-6F9D-4093-8076-46C14AD4DAF7}"/>
            </c:ext>
          </c:extLst>
        </c:ser>
        <c:ser>
          <c:idx val="3"/>
          <c:order val="3"/>
          <c:tx>
            <c:strRef>
              <c:f>'8.4'!$A$13</c:f>
              <c:strCache>
                <c:ptCount val="1"/>
                <c:pt idx="0">
                  <c:v>Elektrická energie</c:v>
                </c:pt>
              </c:strCache>
            </c:strRef>
          </c:tx>
          <c:spPr>
            <a:solidFill>
              <a:srgbClr val="C8CBD7"/>
            </a:solidFill>
          </c:spPr>
          <c:invertIfNegative val="0"/>
          <c:cat>
            <c:strRef>
              <c:f>'8.4'!$C$38:$E$38</c:f>
              <c:strCache>
                <c:ptCount val="3"/>
                <c:pt idx="0">
                  <c:v>Duben</c:v>
                </c:pt>
                <c:pt idx="1">
                  <c:v>Květen</c:v>
                </c:pt>
                <c:pt idx="2">
                  <c:v>Červen</c:v>
                </c:pt>
              </c:strCache>
            </c:strRef>
          </c:cat>
          <c:val>
            <c:numRef>
              <c:f>('8.4'!$B$13,'8.4'!$D$13,'8.4'!$F$13)</c:f>
              <c:numCache>
                <c:formatCode>#\ ##0.0</c:formatCode>
                <c:ptCount val="3"/>
                <c:pt idx="0">
                  <c:v>0</c:v>
                </c:pt>
                <c:pt idx="1">
                  <c:v>0</c:v>
                </c:pt>
                <c:pt idx="2">
                  <c:v>0</c:v>
                </c:pt>
              </c:numCache>
            </c:numRef>
          </c:val>
          <c:extLst>
            <c:ext xmlns:c16="http://schemas.microsoft.com/office/drawing/2014/chart" uri="{C3380CC4-5D6E-409C-BE32-E72D297353CC}">
              <c16:uniqueId val="{00000003-6F9D-4093-8076-46C14AD4DAF7}"/>
            </c:ext>
          </c:extLst>
        </c:ser>
        <c:ser>
          <c:idx val="4"/>
          <c:order val="4"/>
          <c:tx>
            <c:strRef>
              <c:f>'8.4'!$A$14</c:f>
              <c:strCache>
                <c:ptCount val="1"/>
                <c:pt idx="0">
                  <c:v>Energie prostředí (tepelné čerpadlo)</c:v>
                </c:pt>
              </c:strCache>
            </c:strRef>
          </c:tx>
          <c:spPr>
            <a:solidFill>
              <a:srgbClr val="E02C1F"/>
            </a:solidFill>
          </c:spPr>
          <c:invertIfNegative val="0"/>
          <c:cat>
            <c:strRef>
              <c:f>'8.4'!$C$38:$E$38</c:f>
              <c:strCache>
                <c:ptCount val="3"/>
                <c:pt idx="0">
                  <c:v>Duben</c:v>
                </c:pt>
                <c:pt idx="1">
                  <c:v>Květen</c:v>
                </c:pt>
                <c:pt idx="2">
                  <c:v>Červen</c:v>
                </c:pt>
              </c:strCache>
            </c:strRef>
          </c:cat>
          <c:val>
            <c:numRef>
              <c:f>('8.4'!$B$14,'8.4'!$D$14,'8.4'!$F$14)</c:f>
              <c:numCache>
                <c:formatCode>#\ ##0.0</c:formatCode>
                <c:ptCount val="3"/>
                <c:pt idx="0">
                  <c:v>482.15</c:v>
                </c:pt>
                <c:pt idx="1">
                  <c:v>371.54</c:v>
                </c:pt>
                <c:pt idx="2">
                  <c:v>336.72</c:v>
                </c:pt>
              </c:numCache>
            </c:numRef>
          </c:val>
          <c:extLst>
            <c:ext xmlns:c16="http://schemas.microsoft.com/office/drawing/2014/chart" uri="{C3380CC4-5D6E-409C-BE32-E72D297353CC}">
              <c16:uniqueId val="{00000004-6F9D-4093-8076-46C14AD4DAF7}"/>
            </c:ext>
          </c:extLst>
        </c:ser>
        <c:ser>
          <c:idx val="5"/>
          <c:order val="5"/>
          <c:tx>
            <c:strRef>
              <c:f>'8.4'!$A$15</c:f>
              <c:strCache>
                <c:ptCount val="1"/>
                <c:pt idx="0">
                  <c:v>Energie Slunce (solární kolektor)</c:v>
                </c:pt>
              </c:strCache>
            </c:strRef>
          </c:tx>
          <c:spPr>
            <a:solidFill>
              <a:srgbClr val="E86158"/>
            </a:solidFill>
          </c:spPr>
          <c:invertIfNegative val="0"/>
          <c:cat>
            <c:strRef>
              <c:f>'8.4'!$C$38:$E$38</c:f>
              <c:strCache>
                <c:ptCount val="3"/>
                <c:pt idx="0">
                  <c:v>Duben</c:v>
                </c:pt>
                <c:pt idx="1">
                  <c:v>Květen</c:v>
                </c:pt>
                <c:pt idx="2">
                  <c:v>Červen</c:v>
                </c:pt>
              </c:strCache>
            </c:strRef>
          </c:cat>
          <c:val>
            <c:numRef>
              <c:f>('8.4'!$B$15,'8.4'!$D$15,'8.4'!$F$15)</c:f>
              <c:numCache>
                <c:formatCode>#\ ##0.0</c:formatCode>
                <c:ptCount val="3"/>
                <c:pt idx="0">
                  <c:v>16.18</c:v>
                </c:pt>
                <c:pt idx="1">
                  <c:v>25.48</c:v>
                </c:pt>
                <c:pt idx="2">
                  <c:v>25.689999999999998</c:v>
                </c:pt>
              </c:numCache>
            </c:numRef>
          </c:val>
          <c:extLst>
            <c:ext xmlns:c16="http://schemas.microsoft.com/office/drawing/2014/chart" uri="{C3380CC4-5D6E-409C-BE32-E72D297353CC}">
              <c16:uniqueId val="{00000005-6F9D-4093-8076-46C14AD4DAF7}"/>
            </c:ext>
          </c:extLst>
        </c:ser>
        <c:ser>
          <c:idx val="6"/>
          <c:order val="6"/>
          <c:tx>
            <c:strRef>
              <c:f>'8.4'!$A$16</c:f>
              <c:strCache>
                <c:ptCount val="1"/>
                <c:pt idx="0">
                  <c:v>Hnědé uhlí</c:v>
                </c:pt>
              </c:strCache>
            </c:strRef>
          </c:tx>
          <c:spPr>
            <a:solidFill>
              <a:srgbClr val="F0948F"/>
            </a:solidFill>
          </c:spPr>
          <c:invertIfNegative val="0"/>
          <c:cat>
            <c:strRef>
              <c:f>'8.4'!$C$38:$E$38</c:f>
              <c:strCache>
                <c:ptCount val="3"/>
                <c:pt idx="0">
                  <c:v>Duben</c:v>
                </c:pt>
                <c:pt idx="1">
                  <c:v>Květen</c:v>
                </c:pt>
                <c:pt idx="2">
                  <c:v>Červen</c:v>
                </c:pt>
              </c:strCache>
            </c:strRef>
          </c:cat>
          <c:val>
            <c:numRef>
              <c:f>('8.4'!$B$16,'8.4'!$D$16,'8.4'!$F$16)</c:f>
              <c:numCache>
                <c:formatCode>#\ ##0.0</c:formatCode>
                <c:ptCount val="3"/>
                <c:pt idx="0">
                  <c:v>203501.38399999999</c:v>
                </c:pt>
                <c:pt idx="1">
                  <c:v>109436.83100000001</c:v>
                </c:pt>
                <c:pt idx="2">
                  <c:v>72180.606</c:v>
                </c:pt>
              </c:numCache>
            </c:numRef>
          </c:val>
          <c:extLst>
            <c:ext xmlns:c16="http://schemas.microsoft.com/office/drawing/2014/chart" uri="{C3380CC4-5D6E-409C-BE32-E72D297353CC}">
              <c16:uniqueId val="{00000006-6F9D-4093-8076-46C14AD4DAF7}"/>
            </c:ext>
          </c:extLst>
        </c:ser>
        <c:ser>
          <c:idx val="7"/>
          <c:order val="7"/>
          <c:tx>
            <c:strRef>
              <c:f>'8.4'!$A$17</c:f>
              <c:strCache>
                <c:ptCount val="1"/>
                <c:pt idx="0">
                  <c:v>Jaderné palivo</c:v>
                </c:pt>
              </c:strCache>
            </c:strRef>
          </c:tx>
          <c:spPr>
            <a:solidFill>
              <a:srgbClr val="F7C9C7"/>
            </a:solidFill>
          </c:spPr>
          <c:invertIfNegative val="0"/>
          <c:cat>
            <c:strRef>
              <c:f>'8.4'!$C$38:$E$38</c:f>
              <c:strCache>
                <c:ptCount val="3"/>
                <c:pt idx="0">
                  <c:v>Duben</c:v>
                </c:pt>
                <c:pt idx="1">
                  <c:v>Květen</c:v>
                </c:pt>
                <c:pt idx="2">
                  <c:v>Červen</c:v>
                </c:pt>
              </c:strCache>
            </c:strRef>
          </c:cat>
          <c:val>
            <c:numRef>
              <c:f>('8.4'!$B$17,'8.4'!$D$17,'8.4'!$F$17)</c:f>
              <c:numCache>
                <c:formatCode>#\ ##0.0</c:formatCode>
                <c:ptCount val="3"/>
                <c:pt idx="0">
                  <c:v>0</c:v>
                </c:pt>
                <c:pt idx="1">
                  <c:v>0</c:v>
                </c:pt>
                <c:pt idx="2">
                  <c:v>0</c:v>
                </c:pt>
              </c:numCache>
            </c:numRef>
          </c:val>
          <c:extLst>
            <c:ext xmlns:c16="http://schemas.microsoft.com/office/drawing/2014/chart" uri="{C3380CC4-5D6E-409C-BE32-E72D297353CC}">
              <c16:uniqueId val="{00000007-6F9D-4093-8076-46C14AD4DAF7}"/>
            </c:ext>
          </c:extLst>
        </c:ser>
        <c:ser>
          <c:idx val="8"/>
          <c:order val="8"/>
          <c:tx>
            <c:strRef>
              <c:f>'8.4'!$A$18</c:f>
              <c:strCache>
                <c:ptCount val="1"/>
                <c:pt idx="0">
                  <c:v>Koks</c:v>
                </c:pt>
              </c:strCache>
            </c:strRef>
          </c:tx>
          <c:spPr>
            <a:solidFill>
              <a:srgbClr val="262626"/>
            </a:solidFill>
          </c:spPr>
          <c:invertIfNegative val="0"/>
          <c:cat>
            <c:strRef>
              <c:f>'8.4'!$C$38:$E$38</c:f>
              <c:strCache>
                <c:ptCount val="3"/>
                <c:pt idx="0">
                  <c:v>Duben</c:v>
                </c:pt>
                <c:pt idx="1">
                  <c:v>Květen</c:v>
                </c:pt>
                <c:pt idx="2">
                  <c:v>Červen</c:v>
                </c:pt>
              </c:strCache>
            </c:strRef>
          </c:cat>
          <c:val>
            <c:numRef>
              <c:f>('8.4'!$B$18,'8.4'!$D$18,'8.4'!$F$18)</c:f>
              <c:numCache>
                <c:formatCode>#\ ##0.0</c:formatCode>
                <c:ptCount val="3"/>
                <c:pt idx="0">
                  <c:v>0</c:v>
                </c:pt>
                <c:pt idx="1">
                  <c:v>0</c:v>
                </c:pt>
                <c:pt idx="2">
                  <c:v>0</c:v>
                </c:pt>
              </c:numCache>
            </c:numRef>
          </c:val>
          <c:extLst>
            <c:ext xmlns:c16="http://schemas.microsoft.com/office/drawing/2014/chart" uri="{C3380CC4-5D6E-409C-BE32-E72D297353CC}">
              <c16:uniqueId val="{00000008-6F9D-4093-8076-46C14AD4DAF7}"/>
            </c:ext>
          </c:extLst>
        </c:ser>
        <c:ser>
          <c:idx val="9"/>
          <c:order val="9"/>
          <c:tx>
            <c:strRef>
              <c:f>'8.4'!$A$19</c:f>
              <c:strCache>
                <c:ptCount val="1"/>
                <c:pt idx="0">
                  <c:v>Odpadní teplo</c:v>
                </c:pt>
              </c:strCache>
            </c:strRef>
          </c:tx>
          <c:spPr>
            <a:solidFill>
              <a:srgbClr val="646363"/>
            </a:solidFill>
          </c:spPr>
          <c:invertIfNegative val="0"/>
          <c:cat>
            <c:strRef>
              <c:f>'8.4'!$C$38:$E$38</c:f>
              <c:strCache>
                <c:ptCount val="3"/>
                <c:pt idx="0">
                  <c:v>Duben</c:v>
                </c:pt>
                <c:pt idx="1">
                  <c:v>Květen</c:v>
                </c:pt>
                <c:pt idx="2">
                  <c:v>Červen</c:v>
                </c:pt>
              </c:strCache>
            </c:strRef>
          </c:cat>
          <c:val>
            <c:numRef>
              <c:f>('8.4'!$B$19,'8.4'!$D$19,'8.4'!$F$19)</c:f>
              <c:numCache>
                <c:formatCode>#\ ##0.0</c:formatCode>
                <c:ptCount val="3"/>
                <c:pt idx="0">
                  <c:v>0</c:v>
                </c:pt>
                <c:pt idx="1">
                  <c:v>29.9</c:v>
                </c:pt>
                <c:pt idx="2">
                  <c:v>39.9</c:v>
                </c:pt>
              </c:numCache>
            </c:numRef>
          </c:val>
          <c:extLst>
            <c:ext xmlns:c16="http://schemas.microsoft.com/office/drawing/2014/chart" uri="{C3380CC4-5D6E-409C-BE32-E72D297353CC}">
              <c16:uniqueId val="{00000009-6F9D-4093-8076-46C14AD4DAF7}"/>
            </c:ext>
          </c:extLst>
        </c:ser>
        <c:ser>
          <c:idx val="10"/>
          <c:order val="10"/>
          <c:tx>
            <c:strRef>
              <c:f>'8.4'!$A$20</c:f>
              <c:strCache>
                <c:ptCount val="1"/>
                <c:pt idx="0">
                  <c:v>Ostatní kapalná paliva</c:v>
                </c:pt>
              </c:strCache>
            </c:strRef>
          </c:tx>
          <c:spPr>
            <a:solidFill>
              <a:srgbClr val="9D9D9C"/>
            </a:solidFill>
          </c:spPr>
          <c:invertIfNegative val="0"/>
          <c:cat>
            <c:strRef>
              <c:f>'8.4'!$C$38:$E$38</c:f>
              <c:strCache>
                <c:ptCount val="3"/>
                <c:pt idx="0">
                  <c:v>Duben</c:v>
                </c:pt>
                <c:pt idx="1">
                  <c:v>Květen</c:v>
                </c:pt>
                <c:pt idx="2">
                  <c:v>Červen</c:v>
                </c:pt>
              </c:strCache>
            </c:strRef>
          </c:cat>
          <c:val>
            <c:numRef>
              <c:f>('8.4'!$B$20,'8.4'!$D$20,'8.4'!$F$20)</c:f>
              <c:numCache>
                <c:formatCode>#\ ##0.0</c:formatCode>
                <c:ptCount val="3"/>
                <c:pt idx="0">
                  <c:v>0</c:v>
                </c:pt>
                <c:pt idx="1">
                  <c:v>0</c:v>
                </c:pt>
                <c:pt idx="2">
                  <c:v>0</c:v>
                </c:pt>
              </c:numCache>
            </c:numRef>
          </c:val>
          <c:extLst>
            <c:ext xmlns:c16="http://schemas.microsoft.com/office/drawing/2014/chart" uri="{C3380CC4-5D6E-409C-BE32-E72D297353CC}">
              <c16:uniqueId val="{0000000A-6F9D-4093-8076-46C14AD4DAF7}"/>
            </c:ext>
          </c:extLst>
        </c:ser>
        <c:ser>
          <c:idx val="11"/>
          <c:order val="11"/>
          <c:tx>
            <c:strRef>
              <c:f>'8.4'!$A$21</c:f>
              <c:strCache>
                <c:ptCount val="1"/>
                <c:pt idx="0">
                  <c:v>Ostatní pevná paliva</c:v>
                </c:pt>
              </c:strCache>
            </c:strRef>
          </c:tx>
          <c:spPr>
            <a:solidFill>
              <a:srgbClr val="D0D0D0"/>
            </a:solidFill>
          </c:spPr>
          <c:invertIfNegative val="0"/>
          <c:cat>
            <c:strRef>
              <c:f>'8.4'!$C$38:$E$38</c:f>
              <c:strCache>
                <c:ptCount val="3"/>
                <c:pt idx="0">
                  <c:v>Duben</c:v>
                </c:pt>
                <c:pt idx="1">
                  <c:v>Květen</c:v>
                </c:pt>
                <c:pt idx="2">
                  <c:v>Červen</c:v>
                </c:pt>
              </c:strCache>
            </c:strRef>
          </c:cat>
          <c:val>
            <c:numRef>
              <c:f>('8.4'!$B$21,'8.4'!$D$21,'8.4'!$F$21)</c:f>
              <c:numCache>
                <c:formatCode>#\ ##0.0</c:formatCode>
                <c:ptCount val="3"/>
                <c:pt idx="0">
                  <c:v>171.15299999999999</c:v>
                </c:pt>
                <c:pt idx="1">
                  <c:v>0</c:v>
                </c:pt>
                <c:pt idx="2">
                  <c:v>0</c:v>
                </c:pt>
              </c:numCache>
            </c:numRef>
          </c:val>
          <c:extLst>
            <c:ext xmlns:c16="http://schemas.microsoft.com/office/drawing/2014/chart" uri="{C3380CC4-5D6E-409C-BE32-E72D297353CC}">
              <c16:uniqueId val="{0000000B-6F9D-4093-8076-46C14AD4DAF7}"/>
            </c:ext>
          </c:extLst>
        </c:ser>
        <c:ser>
          <c:idx val="12"/>
          <c:order val="12"/>
          <c:tx>
            <c:strRef>
              <c:f>'8.4'!$A$22</c:f>
              <c:strCache>
                <c:ptCount val="1"/>
                <c:pt idx="0">
                  <c:v>Ostatní plyny</c:v>
                </c:pt>
              </c:strCache>
            </c:strRef>
          </c:tx>
          <c:spPr>
            <a:pattFill prst="ltUpDiag">
              <a:fgClr>
                <a:srgbClr val="23315F"/>
              </a:fgClr>
              <a:bgClr>
                <a:sysClr val="window" lastClr="FFFFFF"/>
              </a:bgClr>
            </a:pattFill>
          </c:spPr>
          <c:invertIfNegative val="0"/>
          <c:cat>
            <c:strRef>
              <c:f>'8.4'!$C$38:$E$38</c:f>
              <c:strCache>
                <c:ptCount val="3"/>
                <c:pt idx="0">
                  <c:v>Duben</c:v>
                </c:pt>
                <c:pt idx="1">
                  <c:v>Květen</c:v>
                </c:pt>
                <c:pt idx="2">
                  <c:v>Červen</c:v>
                </c:pt>
              </c:strCache>
            </c:strRef>
          </c:cat>
          <c:val>
            <c:numRef>
              <c:f>('8.4'!$B$22,'8.4'!$D$22,'8.4'!$F$22)</c:f>
              <c:numCache>
                <c:formatCode>#\ ##0.0</c:formatCode>
                <c:ptCount val="3"/>
                <c:pt idx="0">
                  <c:v>0</c:v>
                </c:pt>
                <c:pt idx="1">
                  <c:v>0</c:v>
                </c:pt>
                <c:pt idx="2">
                  <c:v>0</c:v>
                </c:pt>
              </c:numCache>
            </c:numRef>
          </c:val>
          <c:extLst>
            <c:ext xmlns:c16="http://schemas.microsoft.com/office/drawing/2014/chart" uri="{C3380CC4-5D6E-409C-BE32-E72D297353CC}">
              <c16:uniqueId val="{0000000C-6F9D-4093-8076-46C14AD4DAF7}"/>
            </c:ext>
          </c:extLst>
        </c:ser>
        <c:ser>
          <c:idx val="13"/>
          <c:order val="13"/>
          <c:tx>
            <c:strRef>
              <c:f>'8.4'!$A$23</c:f>
              <c:strCache>
                <c:ptCount val="1"/>
                <c:pt idx="0">
                  <c:v>Ostatní</c:v>
                </c:pt>
              </c:strCache>
            </c:strRef>
          </c:tx>
          <c:spPr>
            <a:pattFill prst="ltUpDiag">
              <a:fgClr>
                <a:srgbClr val="E02C1F"/>
              </a:fgClr>
              <a:bgClr>
                <a:sysClr val="window" lastClr="FFFFFF"/>
              </a:bgClr>
            </a:pattFill>
          </c:spPr>
          <c:invertIfNegative val="0"/>
          <c:cat>
            <c:strRef>
              <c:f>'8.4'!$C$38:$E$38</c:f>
              <c:strCache>
                <c:ptCount val="3"/>
                <c:pt idx="0">
                  <c:v>Duben</c:v>
                </c:pt>
                <c:pt idx="1">
                  <c:v>Květen</c:v>
                </c:pt>
                <c:pt idx="2">
                  <c:v>Červen</c:v>
                </c:pt>
              </c:strCache>
            </c:strRef>
          </c:cat>
          <c:val>
            <c:numRef>
              <c:f>('8.4'!$B$23,'8.4'!$D$23,'8.4'!$F$23)</c:f>
              <c:numCache>
                <c:formatCode>#\ ##0.0</c:formatCode>
                <c:ptCount val="3"/>
                <c:pt idx="0">
                  <c:v>0</c:v>
                </c:pt>
                <c:pt idx="1">
                  <c:v>0</c:v>
                </c:pt>
                <c:pt idx="2">
                  <c:v>0</c:v>
                </c:pt>
              </c:numCache>
            </c:numRef>
          </c:val>
          <c:extLst>
            <c:ext xmlns:c16="http://schemas.microsoft.com/office/drawing/2014/chart" uri="{C3380CC4-5D6E-409C-BE32-E72D297353CC}">
              <c16:uniqueId val="{0000000D-6F9D-4093-8076-46C14AD4DAF7}"/>
            </c:ext>
          </c:extLst>
        </c:ser>
        <c:ser>
          <c:idx val="14"/>
          <c:order val="14"/>
          <c:tx>
            <c:strRef>
              <c:f>'8.4'!$A$24</c:f>
              <c:strCache>
                <c:ptCount val="1"/>
                <c:pt idx="0">
                  <c:v>Topné oleje</c:v>
                </c:pt>
              </c:strCache>
            </c:strRef>
          </c:tx>
          <c:spPr>
            <a:pattFill prst="ltUpDiag">
              <a:fgClr>
                <a:srgbClr val="5A6588"/>
              </a:fgClr>
              <a:bgClr>
                <a:sysClr val="window" lastClr="FFFFFF"/>
              </a:bgClr>
            </a:pattFill>
          </c:spPr>
          <c:invertIfNegative val="0"/>
          <c:cat>
            <c:strRef>
              <c:f>'8.4'!$C$38:$E$38</c:f>
              <c:strCache>
                <c:ptCount val="3"/>
                <c:pt idx="0">
                  <c:v>Duben</c:v>
                </c:pt>
                <c:pt idx="1">
                  <c:v>Květen</c:v>
                </c:pt>
                <c:pt idx="2">
                  <c:v>Červen</c:v>
                </c:pt>
              </c:strCache>
            </c:strRef>
          </c:cat>
          <c:val>
            <c:numRef>
              <c:f>('8.4'!$B$24,'8.4'!$D$24,'8.4'!$F$24)</c:f>
              <c:numCache>
                <c:formatCode>#\ ##0.0</c:formatCode>
                <c:ptCount val="3"/>
                <c:pt idx="0">
                  <c:v>9122.6999999999989</c:v>
                </c:pt>
                <c:pt idx="1">
                  <c:v>1734.56</c:v>
                </c:pt>
                <c:pt idx="2">
                  <c:v>0</c:v>
                </c:pt>
              </c:numCache>
            </c:numRef>
          </c:val>
          <c:extLst>
            <c:ext xmlns:c16="http://schemas.microsoft.com/office/drawing/2014/chart" uri="{C3380CC4-5D6E-409C-BE32-E72D297353CC}">
              <c16:uniqueId val="{0000000E-6F9D-4093-8076-46C14AD4DAF7}"/>
            </c:ext>
          </c:extLst>
        </c:ser>
        <c:ser>
          <c:idx val="15"/>
          <c:order val="15"/>
          <c:tx>
            <c:strRef>
              <c:f>'8.4'!$A$25</c:f>
              <c:strCache>
                <c:ptCount val="1"/>
                <c:pt idx="0">
                  <c:v>Zemní plyn</c:v>
                </c:pt>
              </c:strCache>
            </c:strRef>
          </c:tx>
          <c:spPr>
            <a:pattFill prst="ltUpDiag">
              <a:fgClr>
                <a:srgbClr val="E86158"/>
              </a:fgClr>
              <a:bgClr>
                <a:sysClr val="window" lastClr="FFFFFF"/>
              </a:bgClr>
            </a:pattFill>
          </c:spPr>
          <c:invertIfNegative val="0"/>
          <c:cat>
            <c:strRef>
              <c:f>'8.4'!$C$38:$E$38</c:f>
              <c:strCache>
                <c:ptCount val="3"/>
                <c:pt idx="0">
                  <c:v>Duben</c:v>
                </c:pt>
                <c:pt idx="1">
                  <c:v>Květen</c:v>
                </c:pt>
                <c:pt idx="2">
                  <c:v>Červen</c:v>
                </c:pt>
              </c:strCache>
            </c:strRef>
          </c:cat>
          <c:val>
            <c:numRef>
              <c:f>('8.4'!$B$25,'8.4'!$D$25,'8.4'!$F$25)</c:f>
              <c:numCache>
                <c:formatCode>#\ ##0.0</c:formatCode>
                <c:ptCount val="3"/>
                <c:pt idx="0">
                  <c:v>50535.385000000002</c:v>
                </c:pt>
                <c:pt idx="1">
                  <c:v>23921.446999999993</c:v>
                </c:pt>
                <c:pt idx="2">
                  <c:v>16483.928</c:v>
                </c:pt>
              </c:numCache>
            </c:numRef>
          </c:val>
          <c:extLst>
            <c:ext xmlns:c16="http://schemas.microsoft.com/office/drawing/2014/chart" uri="{C3380CC4-5D6E-409C-BE32-E72D297353CC}">
              <c16:uniqueId val="{0000000F-6F9D-4093-8076-46C14AD4DAF7}"/>
            </c:ext>
          </c:extLst>
        </c:ser>
        <c:dLbls>
          <c:showLegendKey val="0"/>
          <c:showVal val="0"/>
          <c:showCatName val="0"/>
          <c:showSerName val="0"/>
          <c:showPercent val="0"/>
          <c:showBubbleSize val="0"/>
        </c:dLbls>
        <c:gapWidth val="50"/>
        <c:overlap val="100"/>
        <c:axId val="284585984"/>
        <c:axId val="284587520"/>
      </c:barChart>
      <c:catAx>
        <c:axId val="28458598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4587520"/>
        <c:crosses val="autoZero"/>
        <c:auto val="1"/>
        <c:lblAlgn val="ctr"/>
        <c:lblOffset val="100"/>
        <c:noMultiLvlLbl val="0"/>
      </c:catAx>
      <c:valAx>
        <c:axId val="284587520"/>
        <c:scaling>
          <c:orientation val="minMax"/>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458598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accent1"/>
              </a:solidFill>
            </c:spPr>
            <c:extLst>
              <c:ext xmlns:c16="http://schemas.microsoft.com/office/drawing/2014/chart" uri="{C3380CC4-5D6E-409C-BE32-E72D297353CC}">
                <c16:uniqueId val="{00000001-309A-4B8B-9C9C-69DD6FC9E635}"/>
              </c:ext>
            </c:extLst>
          </c:dPt>
          <c:dPt>
            <c:idx val="1"/>
            <c:bubble3D val="0"/>
            <c:spPr>
              <a:solidFill>
                <a:schemeClr val="accent2"/>
              </a:solidFill>
            </c:spPr>
            <c:extLst>
              <c:ext xmlns:c16="http://schemas.microsoft.com/office/drawing/2014/chart" uri="{C3380CC4-5D6E-409C-BE32-E72D297353CC}">
                <c16:uniqueId val="{00000002-309A-4B8B-9C9C-69DD6FC9E635}"/>
              </c:ext>
            </c:extLst>
          </c:dPt>
          <c:dPt>
            <c:idx val="2"/>
            <c:bubble3D val="0"/>
            <c:spPr>
              <a:solidFill>
                <a:schemeClr val="accent3"/>
              </a:solidFill>
            </c:spPr>
            <c:extLst>
              <c:ext xmlns:c16="http://schemas.microsoft.com/office/drawing/2014/chart" uri="{C3380CC4-5D6E-409C-BE32-E72D297353CC}">
                <c16:uniqueId val="{00000003-309A-4B8B-9C9C-69DD6FC9E635}"/>
              </c:ext>
            </c:extLst>
          </c:dPt>
          <c:dPt>
            <c:idx val="3"/>
            <c:bubble3D val="0"/>
            <c:spPr>
              <a:solidFill>
                <a:schemeClr val="accent4"/>
              </a:solidFill>
            </c:spPr>
            <c:extLst>
              <c:ext xmlns:c16="http://schemas.microsoft.com/office/drawing/2014/chart" uri="{C3380CC4-5D6E-409C-BE32-E72D297353CC}">
                <c16:uniqueId val="{00000004-309A-4B8B-9C9C-69DD6FC9E635}"/>
              </c:ext>
            </c:extLst>
          </c:dPt>
          <c:dPt>
            <c:idx val="4"/>
            <c:bubble3D val="0"/>
            <c:spPr>
              <a:solidFill>
                <a:schemeClr val="accent5"/>
              </a:solidFill>
            </c:spPr>
            <c:extLst>
              <c:ext xmlns:c16="http://schemas.microsoft.com/office/drawing/2014/chart" uri="{C3380CC4-5D6E-409C-BE32-E72D297353CC}">
                <c16:uniqueId val="{00000005-309A-4B8B-9C9C-69DD6FC9E635}"/>
              </c:ext>
            </c:extLst>
          </c:dPt>
          <c:dPt>
            <c:idx val="5"/>
            <c:bubble3D val="0"/>
            <c:spPr>
              <a:solidFill>
                <a:schemeClr val="accent6"/>
              </a:solidFill>
            </c:spPr>
            <c:extLst>
              <c:ext xmlns:c16="http://schemas.microsoft.com/office/drawing/2014/chart" uri="{C3380CC4-5D6E-409C-BE32-E72D297353CC}">
                <c16:uniqueId val="{00000006-309A-4B8B-9C9C-69DD6FC9E635}"/>
              </c:ext>
            </c:extLst>
          </c:dPt>
          <c:dPt>
            <c:idx val="6"/>
            <c:bubble3D val="0"/>
            <c:spPr>
              <a:solidFill>
                <a:srgbClr val="F0948F"/>
              </a:solidFill>
            </c:spPr>
            <c:extLst>
              <c:ext xmlns:c16="http://schemas.microsoft.com/office/drawing/2014/chart" uri="{C3380CC4-5D6E-409C-BE32-E72D297353CC}">
                <c16:uniqueId val="{00000007-309A-4B8B-9C9C-69DD6FC9E635}"/>
              </c:ext>
            </c:extLst>
          </c:dPt>
          <c:dPt>
            <c:idx val="7"/>
            <c:bubble3D val="0"/>
            <c:spPr>
              <a:solidFill>
                <a:srgbClr val="F7C9C7"/>
              </a:solidFill>
            </c:spPr>
            <c:extLst>
              <c:ext xmlns:c16="http://schemas.microsoft.com/office/drawing/2014/chart" uri="{C3380CC4-5D6E-409C-BE32-E72D297353CC}">
                <c16:uniqueId val="{00000000-C55B-4F2D-A47F-E7BF0FB902C0}"/>
              </c:ext>
            </c:extLst>
          </c:dPt>
          <c:cat>
            <c:numRef>
              <c:f>'8.4'!$O$27:$O$34</c:f>
              <c:numCache>
                <c:formatCode>#\ ##0.0</c:formatCode>
                <c:ptCount val="8"/>
              </c:numCache>
            </c:numRef>
          </c:cat>
          <c:val>
            <c:numRef>
              <c:f>'8.4'!$J$27:$J$34</c:f>
              <c:numCache>
                <c:formatCode>0.0</c:formatCode>
                <c:ptCount val="8"/>
              </c:numCache>
            </c:numRef>
          </c:val>
          <c:extLst>
            <c:ext xmlns:c16="http://schemas.microsoft.com/office/drawing/2014/chart" uri="{C3380CC4-5D6E-409C-BE32-E72D297353CC}">
              <c16:uniqueId val="{00000001-C55B-4F2D-A47F-E7BF0FB902C0}"/>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solidFill>
                  <a:schemeClr val="accent1"/>
                </a:solidFill>
              </a:defRPr>
            </a:pPr>
            <a:r>
              <a:rPr lang="cs-CZ" sz="1000" baseline="0">
                <a:solidFill>
                  <a:srgbClr val="233060"/>
                </a:solidFill>
                <a:latin typeface="Arial" panose="020B0604020202020204" pitchFamily="34" charset="0"/>
                <a:cs typeface="Arial" panose="020B0604020202020204" pitchFamily="34" charset="0"/>
              </a:rPr>
              <a:t>Podíl paliv na dodávkách tepla</a:t>
            </a:r>
          </a:p>
        </c:rich>
      </c:tx>
      <c:layout>
        <c:manualLayout>
          <c:xMode val="edge"/>
          <c:yMode val="edge"/>
          <c:x val="8.7851731180618178E-4"/>
          <c:y val="1.1100832562442183E-2"/>
        </c:manualLayout>
      </c:layout>
      <c:overlay val="0"/>
    </c:title>
    <c:autoTitleDeleted val="0"/>
    <c:plotArea>
      <c:layout>
        <c:manualLayout>
          <c:layoutTarget val="inner"/>
          <c:xMode val="edge"/>
          <c:yMode val="edge"/>
          <c:x val="8.3331666875167715E-2"/>
          <c:y val="0.11933668332971675"/>
          <c:w val="0.70632167844727234"/>
          <c:h val="0.85914506913361033"/>
        </c:manualLayout>
      </c:layout>
      <c:doughnutChart>
        <c:varyColors val="1"/>
        <c:ser>
          <c:idx val="0"/>
          <c:order val="0"/>
          <c:dPt>
            <c:idx val="0"/>
            <c:bubble3D val="0"/>
            <c:spPr>
              <a:solidFill>
                <a:srgbClr val="262626"/>
              </a:solidFill>
            </c:spPr>
            <c:extLst>
              <c:ext xmlns:c16="http://schemas.microsoft.com/office/drawing/2014/chart" uri="{C3380CC4-5D6E-409C-BE32-E72D297353CC}">
                <c16:uniqueId val="{00000001-9873-4A6F-9B29-7304FFDDD914}"/>
              </c:ext>
            </c:extLst>
          </c:dPt>
          <c:dPt>
            <c:idx val="1"/>
            <c:bubble3D val="0"/>
            <c:spPr>
              <a:solidFill>
                <a:srgbClr val="5A6588"/>
              </a:solidFill>
            </c:spPr>
            <c:extLst>
              <c:ext xmlns:c16="http://schemas.microsoft.com/office/drawing/2014/chart" uri="{C3380CC4-5D6E-409C-BE32-E72D297353CC}">
                <c16:uniqueId val="{00000003-9873-4A6F-9B29-7304FFDDD914}"/>
              </c:ext>
            </c:extLst>
          </c:dPt>
          <c:dPt>
            <c:idx val="2"/>
            <c:bubble3D val="0"/>
            <c:spPr>
              <a:solidFill>
                <a:srgbClr val="9198B0"/>
              </a:solidFill>
            </c:spPr>
            <c:extLst>
              <c:ext xmlns:c16="http://schemas.microsoft.com/office/drawing/2014/chart" uri="{C3380CC4-5D6E-409C-BE32-E72D297353CC}">
                <c16:uniqueId val="{00000005-9873-4A6F-9B29-7304FFDDD914}"/>
              </c:ext>
            </c:extLst>
          </c:dPt>
          <c:dPt>
            <c:idx val="3"/>
            <c:bubble3D val="0"/>
            <c:spPr>
              <a:solidFill>
                <a:srgbClr val="C8CBD7"/>
              </a:solidFill>
            </c:spPr>
            <c:extLst>
              <c:ext xmlns:c16="http://schemas.microsoft.com/office/drawing/2014/chart" uri="{C3380CC4-5D6E-409C-BE32-E72D297353CC}">
                <c16:uniqueId val="{0000000A-70B9-4039-A717-E40AAAE6A29C}"/>
              </c:ext>
            </c:extLst>
          </c:dPt>
          <c:dPt>
            <c:idx val="4"/>
            <c:bubble3D val="0"/>
            <c:spPr>
              <a:solidFill>
                <a:srgbClr val="E02C1F"/>
              </a:solidFill>
            </c:spPr>
            <c:extLst>
              <c:ext xmlns:c16="http://schemas.microsoft.com/office/drawing/2014/chart" uri="{C3380CC4-5D6E-409C-BE32-E72D297353CC}">
                <c16:uniqueId val="{0000000B-70B9-4039-A717-E40AAAE6A29C}"/>
              </c:ext>
            </c:extLst>
          </c:dPt>
          <c:dPt>
            <c:idx val="5"/>
            <c:bubble3D val="0"/>
            <c:spPr>
              <a:solidFill>
                <a:srgbClr val="E86158"/>
              </a:solidFill>
            </c:spPr>
            <c:extLst>
              <c:ext xmlns:c16="http://schemas.microsoft.com/office/drawing/2014/chart" uri="{C3380CC4-5D6E-409C-BE32-E72D297353CC}">
                <c16:uniqueId val="{0000000C-70B9-4039-A717-E40AAAE6A29C}"/>
              </c:ext>
            </c:extLst>
          </c:dPt>
          <c:dPt>
            <c:idx val="6"/>
            <c:bubble3D val="0"/>
            <c:spPr>
              <a:solidFill>
                <a:srgbClr val="F0948F"/>
              </a:solidFill>
            </c:spPr>
            <c:extLst>
              <c:ext xmlns:c16="http://schemas.microsoft.com/office/drawing/2014/chart" uri="{C3380CC4-5D6E-409C-BE32-E72D297353CC}">
                <c16:uniqueId val="{00000007-9873-4A6F-9B29-7304FFDDD914}"/>
              </c:ext>
            </c:extLst>
          </c:dPt>
          <c:dPt>
            <c:idx val="7"/>
            <c:bubble3D val="0"/>
            <c:spPr>
              <a:solidFill>
                <a:srgbClr val="F7C9C7"/>
              </a:solidFill>
            </c:spPr>
            <c:extLst>
              <c:ext xmlns:c16="http://schemas.microsoft.com/office/drawing/2014/chart" uri="{C3380CC4-5D6E-409C-BE32-E72D297353CC}">
                <c16:uniqueId val="{0000000D-70B9-4039-A717-E40AAAE6A29C}"/>
              </c:ext>
            </c:extLst>
          </c:dPt>
          <c:dPt>
            <c:idx val="8"/>
            <c:bubble3D val="0"/>
            <c:spPr>
              <a:solidFill>
                <a:srgbClr val="262626"/>
              </a:solidFill>
            </c:spPr>
            <c:extLst>
              <c:ext xmlns:c16="http://schemas.microsoft.com/office/drawing/2014/chart" uri="{C3380CC4-5D6E-409C-BE32-E72D297353CC}">
                <c16:uniqueId val="{0000000E-70B9-4039-A717-E40AAAE6A29C}"/>
              </c:ext>
            </c:extLst>
          </c:dPt>
          <c:dPt>
            <c:idx val="9"/>
            <c:bubble3D val="0"/>
            <c:spPr>
              <a:solidFill>
                <a:srgbClr val="646363"/>
              </a:solidFill>
            </c:spPr>
            <c:extLst>
              <c:ext xmlns:c16="http://schemas.microsoft.com/office/drawing/2014/chart" uri="{C3380CC4-5D6E-409C-BE32-E72D297353CC}">
                <c16:uniqueId val="{0000000F-70B9-4039-A717-E40AAAE6A29C}"/>
              </c:ext>
            </c:extLst>
          </c:dPt>
          <c:dPt>
            <c:idx val="10"/>
            <c:bubble3D val="0"/>
            <c:spPr>
              <a:solidFill>
                <a:srgbClr val="9D9D9C"/>
              </a:solidFill>
            </c:spPr>
            <c:extLst>
              <c:ext xmlns:c16="http://schemas.microsoft.com/office/drawing/2014/chart" uri="{C3380CC4-5D6E-409C-BE32-E72D297353CC}">
                <c16:uniqueId val="{00000010-70B9-4039-A717-E40AAAE6A29C}"/>
              </c:ext>
            </c:extLst>
          </c:dPt>
          <c:dPt>
            <c:idx val="11"/>
            <c:bubble3D val="0"/>
            <c:spPr>
              <a:solidFill>
                <a:srgbClr val="D0D0D0"/>
              </a:solidFill>
            </c:spPr>
            <c:extLst>
              <c:ext xmlns:c16="http://schemas.microsoft.com/office/drawing/2014/chart" uri="{C3380CC4-5D6E-409C-BE32-E72D297353CC}">
                <c16:uniqueId val="{0000000A-4293-46FE-8B47-2350727370E2}"/>
              </c:ext>
            </c:extLst>
          </c:dPt>
          <c:dPt>
            <c:idx val="12"/>
            <c:bubble3D val="0"/>
            <c:spPr>
              <a:pattFill prst="ltUpDiag">
                <a:fgClr>
                  <a:srgbClr val="23315F"/>
                </a:fgClr>
                <a:bgClr>
                  <a:sysClr val="window" lastClr="FFFFFF"/>
                </a:bgClr>
              </a:pattFill>
            </c:spPr>
            <c:extLst>
              <c:ext xmlns:c16="http://schemas.microsoft.com/office/drawing/2014/chart" uri="{C3380CC4-5D6E-409C-BE32-E72D297353CC}">
                <c16:uniqueId val="{0000000B-4293-46FE-8B47-2350727370E2}"/>
              </c:ext>
            </c:extLst>
          </c:dPt>
          <c:dPt>
            <c:idx val="13"/>
            <c:bubble3D val="0"/>
            <c:spPr>
              <a:pattFill prst="ltUpDiag">
                <a:fgClr>
                  <a:srgbClr val="E02C1F"/>
                </a:fgClr>
                <a:bgClr>
                  <a:sysClr val="window" lastClr="FFFFFF"/>
                </a:bgClr>
              </a:pattFill>
            </c:spPr>
            <c:extLst>
              <c:ext xmlns:c16="http://schemas.microsoft.com/office/drawing/2014/chart" uri="{C3380CC4-5D6E-409C-BE32-E72D297353CC}">
                <c16:uniqueId val="{00000011-70B9-4039-A717-E40AAAE6A29C}"/>
              </c:ext>
            </c:extLst>
          </c:dPt>
          <c:dPt>
            <c:idx val="14"/>
            <c:bubble3D val="0"/>
            <c:spPr>
              <a:pattFill prst="ltUpDiag">
                <a:fgClr>
                  <a:srgbClr val="5A6588"/>
                </a:fgClr>
                <a:bgClr>
                  <a:sysClr val="window" lastClr="FFFFFF"/>
                </a:bgClr>
              </a:pattFill>
            </c:spPr>
            <c:extLst>
              <c:ext xmlns:c16="http://schemas.microsoft.com/office/drawing/2014/chart" uri="{C3380CC4-5D6E-409C-BE32-E72D297353CC}">
                <c16:uniqueId val="{00000012-70B9-4039-A717-E40AAAE6A29C}"/>
              </c:ext>
            </c:extLst>
          </c:dPt>
          <c:dPt>
            <c:idx val="15"/>
            <c:bubble3D val="0"/>
            <c:spPr>
              <a:pattFill prst="ltUpDiag">
                <a:fgClr>
                  <a:srgbClr val="E86158"/>
                </a:fgClr>
                <a:bgClr>
                  <a:sysClr val="window" lastClr="FFFFFF"/>
                </a:bgClr>
              </a:pattFill>
            </c:spPr>
            <c:extLst>
              <c:ext xmlns:c16="http://schemas.microsoft.com/office/drawing/2014/chart" uri="{C3380CC4-5D6E-409C-BE32-E72D297353CC}">
                <c16:uniqueId val="{00000009-9873-4A6F-9B29-7304FFDDD914}"/>
              </c:ext>
            </c:extLst>
          </c:dPt>
          <c:dLbls>
            <c:dLbl>
              <c:idx val="1"/>
              <c:layout>
                <c:manualLayout>
                  <c:x val="0.1069178365891358"/>
                  <c:y val="-0.14739128015709907"/>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873-4A6F-9B29-7304FFDDD914}"/>
                </c:ext>
              </c:extLst>
            </c:dLbl>
            <c:dLbl>
              <c:idx val="2"/>
              <c:spPr>
                <a:ln>
                  <a:noFill/>
                </a:ln>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5-9873-4A6F-9B29-7304FFDDD914}"/>
                </c:ext>
              </c:extLst>
            </c:dLbl>
            <c:dLbl>
              <c:idx val="3"/>
              <c:delete val="1"/>
              <c:extLst>
                <c:ext xmlns:c15="http://schemas.microsoft.com/office/drawing/2012/chart" uri="{CE6537A1-D6FC-4f65-9D91-7224C49458BB}"/>
                <c:ext xmlns:c16="http://schemas.microsoft.com/office/drawing/2014/chart" uri="{C3380CC4-5D6E-409C-BE32-E72D297353CC}">
                  <c16:uniqueId val="{0000000A-70B9-4039-A717-E40AAAE6A29C}"/>
                </c:ext>
              </c:extLst>
            </c:dLbl>
            <c:dLbl>
              <c:idx val="4"/>
              <c:delete val="1"/>
              <c:extLst>
                <c:ext xmlns:c15="http://schemas.microsoft.com/office/drawing/2012/chart" uri="{CE6537A1-D6FC-4f65-9D91-7224C49458BB}"/>
                <c:ext xmlns:c16="http://schemas.microsoft.com/office/drawing/2014/chart" uri="{C3380CC4-5D6E-409C-BE32-E72D297353CC}">
                  <c16:uniqueId val="{0000000B-70B9-4039-A717-E40AAAE6A29C}"/>
                </c:ext>
              </c:extLst>
            </c:dLbl>
            <c:dLbl>
              <c:idx val="5"/>
              <c:delete val="1"/>
              <c:extLst>
                <c:ext xmlns:c15="http://schemas.microsoft.com/office/drawing/2012/chart" uri="{CE6537A1-D6FC-4f65-9D91-7224C49458BB}"/>
                <c:ext xmlns:c16="http://schemas.microsoft.com/office/drawing/2014/chart" uri="{C3380CC4-5D6E-409C-BE32-E72D297353CC}">
                  <c16:uniqueId val="{0000000C-70B9-4039-A717-E40AAAE6A29C}"/>
                </c:ext>
              </c:extLst>
            </c:dLbl>
            <c:dLbl>
              <c:idx val="6"/>
              <c:spPr>
                <a:ln>
                  <a:noFill/>
                </a:ln>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7-9873-4A6F-9B29-7304FFDDD914}"/>
                </c:ext>
              </c:extLst>
            </c:dLbl>
            <c:dLbl>
              <c:idx val="7"/>
              <c:layout>
                <c:manualLayout>
                  <c:x val="-8.5345689780001829E-2"/>
                  <c:y val="0.16128950089565885"/>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0B9-4039-A717-E40AAAE6A29C}"/>
                </c:ext>
              </c:extLst>
            </c:dLbl>
            <c:dLbl>
              <c:idx val="8"/>
              <c:delete val="1"/>
              <c:extLst>
                <c:ext xmlns:c15="http://schemas.microsoft.com/office/drawing/2012/chart" uri="{CE6537A1-D6FC-4f65-9D91-7224C49458BB}"/>
                <c:ext xmlns:c16="http://schemas.microsoft.com/office/drawing/2014/chart" uri="{C3380CC4-5D6E-409C-BE32-E72D297353CC}">
                  <c16:uniqueId val="{0000000E-70B9-4039-A717-E40AAAE6A29C}"/>
                </c:ext>
              </c:extLst>
            </c:dLbl>
            <c:dLbl>
              <c:idx val="9"/>
              <c:layout>
                <c:manualLayout>
                  <c:x val="-0.15099520581543233"/>
                  <c:y val="0.11822903256453081"/>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70B9-4039-A717-E40AAAE6A29C}"/>
                </c:ext>
              </c:extLst>
            </c:dLbl>
            <c:dLbl>
              <c:idx val="10"/>
              <c:layout>
                <c:manualLayout>
                  <c:x val="-0.15823811752767797"/>
                  <c:y val="3.730649707206974E-2"/>
                </c:manualLayout>
              </c:layout>
              <c:numFmt formatCode="0.0%" sourceLinked="0"/>
              <c:spPr>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70B9-4039-A717-E40AAAE6A29C}"/>
                </c:ext>
              </c:extLst>
            </c:dLbl>
            <c:dLbl>
              <c:idx val="11"/>
              <c:spPr>
                <a:no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A-4293-46FE-8B47-2350727370E2}"/>
                </c:ext>
              </c:extLst>
            </c:dLbl>
            <c:dLbl>
              <c:idx val="12"/>
              <c:spPr>
                <a:solidFill>
                  <a:sysClr val="window" lastClr="FFFFFF"/>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B-4293-46FE-8B47-2350727370E2}"/>
                </c:ext>
              </c:extLst>
            </c:dLbl>
            <c:dLbl>
              <c:idx val="13"/>
              <c:delete val="1"/>
              <c:extLst>
                <c:ext xmlns:c15="http://schemas.microsoft.com/office/drawing/2012/chart" uri="{CE6537A1-D6FC-4f65-9D91-7224C49458BB}"/>
                <c:ext xmlns:c16="http://schemas.microsoft.com/office/drawing/2014/chart" uri="{C3380CC4-5D6E-409C-BE32-E72D297353CC}">
                  <c16:uniqueId val="{00000011-70B9-4039-A717-E40AAAE6A29C}"/>
                </c:ext>
              </c:extLst>
            </c:dLbl>
            <c:dLbl>
              <c:idx val="14"/>
              <c:layout>
                <c:manualLayout>
                  <c:x val="-0.14824979636729632"/>
                  <c:y val="1.6651248843663275E-2"/>
                </c:manualLayout>
              </c:layout>
              <c:numFmt formatCode="0.0%" sourceLinked="0"/>
              <c:spPr>
                <a:solidFill>
                  <a:sysClr val="window" lastClr="FFFFFF"/>
                </a:solidFill>
                <a:ln>
                  <a:noFill/>
                </a:ln>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2-70B9-4039-A717-E40AAAE6A29C}"/>
                </c:ext>
              </c:extLst>
            </c:dLbl>
            <c:dLbl>
              <c:idx val="15"/>
              <c:spPr>
                <a:solidFill>
                  <a:sysClr val="window" lastClr="FFFFFF"/>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9-9873-4A6F-9B29-7304FFDDD914}"/>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'5.1'!$A$26:$A$41</c:f>
              <c:strCache>
                <c:ptCount val="16"/>
                <c:pt idx="0">
                  <c:v>Biomasa</c:v>
                </c:pt>
                <c:pt idx="1">
                  <c:v>Bioplyn</c:v>
                </c:pt>
                <c:pt idx="2">
                  <c:v>Černé uhlí</c:v>
                </c:pt>
                <c:pt idx="3">
                  <c:v>Elektrická energie</c:v>
                </c:pt>
                <c:pt idx="4">
                  <c:v>Energie prostředí (tepelné čerpadlo)</c:v>
                </c:pt>
                <c:pt idx="5">
                  <c:v>Energie Slunce (solární kolektor)</c:v>
                </c:pt>
                <c:pt idx="6">
                  <c:v>Hnědé uhlí</c:v>
                </c:pt>
                <c:pt idx="7">
                  <c:v>Jaderné palivo</c:v>
                </c:pt>
                <c:pt idx="8">
                  <c:v>Koks</c:v>
                </c:pt>
                <c:pt idx="9">
                  <c:v>Odpadní teplo</c:v>
                </c:pt>
                <c:pt idx="10">
                  <c:v>Ostatní kapalná paliva</c:v>
                </c:pt>
                <c:pt idx="11">
                  <c:v>Ostatní pevná paliva</c:v>
                </c:pt>
                <c:pt idx="12">
                  <c:v>Ostatní plyny</c:v>
                </c:pt>
                <c:pt idx="13">
                  <c:v>Ostatní</c:v>
                </c:pt>
                <c:pt idx="14">
                  <c:v>Topné oleje</c:v>
                </c:pt>
                <c:pt idx="15">
                  <c:v>Zemní plyn</c:v>
                </c:pt>
              </c:strCache>
            </c:strRef>
          </c:cat>
          <c:val>
            <c:numRef>
              <c:f>'5.1'!$B$26:$B$41</c:f>
              <c:numCache>
                <c:formatCode>#\ ##0.0</c:formatCode>
                <c:ptCount val="16"/>
                <c:pt idx="0">
                  <c:v>4273.1334449999995</c:v>
                </c:pt>
                <c:pt idx="1">
                  <c:v>306.06966500000004</c:v>
                </c:pt>
                <c:pt idx="2">
                  <c:v>4923.675577</c:v>
                </c:pt>
                <c:pt idx="3">
                  <c:v>22.838737999999999</c:v>
                </c:pt>
                <c:pt idx="4">
                  <c:v>6.7096719999999994</c:v>
                </c:pt>
                <c:pt idx="5">
                  <c:v>0.37328</c:v>
                </c:pt>
                <c:pt idx="6">
                  <c:v>20659.706462000006</c:v>
                </c:pt>
                <c:pt idx="7">
                  <c:v>132.66349000000002</c:v>
                </c:pt>
                <c:pt idx="8">
                  <c:v>0</c:v>
                </c:pt>
                <c:pt idx="9">
                  <c:v>460.92154600000003</c:v>
                </c:pt>
                <c:pt idx="10">
                  <c:v>31.726652999999999</c:v>
                </c:pt>
                <c:pt idx="11">
                  <c:v>1226.171703860965</c:v>
                </c:pt>
                <c:pt idx="12">
                  <c:v>1902.1075169999997</c:v>
                </c:pt>
                <c:pt idx="13">
                  <c:v>0</c:v>
                </c:pt>
                <c:pt idx="14">
                  <c:v>355.71420500000005</c:v>
                </c:pt>
                <c:pt idx="15">
                  <c:v>12111.406285982282</c:v>
                </c:pt>
              </c:numCache>
            </c:numRef>
          </c:val>
          <c:extLst>
            <c:ext xmlns:c16="http://schemas.microsoft.com/office/drawing/2014/chart" uri="{C3380CC4-5D6E-409C-BE32-E72D297353CC}">
              <c16:uniqueId val="{00000013-9873-4A6F-9B29-7304FFDDD914}"/>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4F57-466C-BAA9-D24AC6218E6A}"/>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4F57-466C-BAA9-D24AC6218E6A}"/>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4F57-466C-BAA9-D24AC6218E6A}"/>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4F57-466C-BAA9-D24AC6218E6A}"/>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4F57-466C-BAA9-D24AC6218E6A}"/>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4F57-466C-BAA9-D24AC6218E6A}"/>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4F57-466C-BAA9-D24AC6218E6A}"/>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4F57-466C-BAA9-D24AC6218E6A}"/>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4F57-466C-BAA9-D24AC6218E6A}"/>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4F57-466C-BAA9-D24AC6218E6A}"/>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4F57-466C-BAA9-D24AC6218E6A}"/>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4F57-466C-BAA9-D24AC6218E6A}"/>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4F57-466C-BAA9-D24AC6218E6A}"/>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4F57-466C-BAA9-D24AC6218E6A}"/>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4F57-466C-BAA9-D24AC6218E6A}"/>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4F57-466C-BAA9-D24AC6218E6A}"/>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2.6990647660880451E-3"/>
          <c:y val="7.60378872244375E-3"/>
        </c:manualLayout>
      </c:layout>
      <c:overlay val="0"/>
    </c:title>
    <c:autoTitleDeleted val="0"/>
    <c:plotArea>
      <c:layout>
        <c:manualLayout>
          <c:layoutTarget val="inner"/>
          <c:xMode val="edge"/>
          <c:yMode val="edge"/>
          <c:x val="7.5531919219025079E-2"/>
          <c:y val="0.25069991251093615"/>
          <c:w val="0.65337529325185317"/>
          <c:h val="0.55147294088238974"/>
        </c:manualLayout>
      </c:layout>
      <c:barChart>
        <c:barDir val="col"/>
        <c:grouping val="stacked"/>
        <c:varyColors val="0"/>
        <c:ser>
          <c:idx val="0"/>
          <c:order val="0"/>
          <c:tx>
            <c:strRef>
              <c:f>'8.5'!$A$27</c:f>
              <c:strCache>
                <c:ptCount val="1"/>
                <c:pt idx="0">
                  <c:v>Průmysl</c:v>
                </c:pt>
              </c:strCache>
            </c:strRef>
          </c:tx>
          <c:invertIfNegative val="0"/>
          <c:cat>
            <c:strRef>
              <c:f>'8.5'!$C$38:$E$38</c:f>
              <c:strCache>
                <c:ptCount val="3"/>
                <c:pt idx="0">
                  <c:v>Duben</c:v>
                </c:pt>
                <c:pt idx="1">
                  <c:v>Květen</c:v>
                </c:pt>
                <c:pt idx="2">
                  <c:v>Červen</c:v>
                </c:pt>
              </c:strCache>
            </c:strRef>
          </c:cat>
          <c:val>
            <c:numRef>
              <c:f>('8.5'!$B$27,'8.5'!$D$27,'8.5'!$F$27)</c:f>
              <c:numCache>
                <c:formatCode>#\ ##0.0</c:formatCode>
                <c:ptCount val="3"/>
                <c:pt idx="0">
                  <c:v>14058.616</c:v>
                </c:pt>
                <c:pt idx="1">
                  <c:v>10743.887999999999</c:v>
                </c:pt>
                <c:pt idx="2">
                  <c:v>9663.0450000000001</c:v>
                </c:pt>
              </c:numCache>
            </c:numRef>
          </c:val>
          <c:extLst>
            <c:ext xmlns:c16="http://schemas.microsoft.com/office/drawing/2014/chart" uri="{C3380CC4-5D6E-409C-BE32-E72D297353CC}">
              <c16:uniqueId val="{00000000-F0B1-49C0-959A-DDCB6551FDAE}"/>
            </c:ext>
          </c:extLst>
        </c:ser>
        <c:ser>
          <c:idx val="1"/>
          <c:order val="1"/>
          <c:tx>
            <c:strRef>
              <c:f>'8.5'!$A$28</c:f>
              <c:strCache>
                <c:ptCount val="1"/>
                <c:pt idx="0">
                  <c:v>Energetika</c:v>
                </c:pt>
              </c:strCache>
            </c:strRef>
          </c:tx>
          <c:invertIfNegative val="0"/>
          <c:cat>
            <c:strRef>
              <c:f>'8.5'!$C$38:$E$38</c:f>
              <c:strCache>
                <c:ptCount val="3"/>
                <c:pt idx="0">
                  <c:v>Duben</c:v>
                </c:pt>
                <c:pt idx="1">
                  <c:v>Květen</c:v>
                </c:pt>
                <c:pt idx="2">
                  <c:v>Červen</c:v>
                </c:pt>
              </c:strCache>
            </c:strRef>
          </c:cat>
          <c:val>
            <c:numRef>
              <c:f>('8.5'!$B$28,'8.5'!$D$28,'8.5'!$F$28)</c:f>
              <c:numCache>
                <c:formatCode>#\ ##0.0</c:formatCode>
                <c:ptCount val="3"/>
                <c:pt idx="0">
                  <c:v>3635.18</c:v>
                </c:pt>
                <c:pt idx="1">
                  <c:v>1861.93</c:v>
                </c:pt>
                <c:pt idx="2">
                  <c:v>1375.24</c:v>
                </c:pt>
              </c:numCache>
            </c:numRef>
          </c:val>
          <c:extLst>
            <c:ext xmlns:c16="http://schemas.microsoft.com/office/drawing/2014/chart" uri="{C3380CC4-5D6E-409C-BE32-E72D297353CC}">
              <c16:uniqueId val="{00000001-F0B1-49C0-959A-DDCB6551FDAE}"/>
            </c:ext>
          </c:extLst>
        </c:ser>
        <c:ser>
          <c:idx val="2"/>
          <c:order val="2"/>
          <c:tx>
            <c:strRef>
              <c:f>'8.5'!$A$29</c:f>
              <c:strCache>
                <c:ptCount val="1"/>
                <c:pt idx="0">
                  <c:v>Doprava</c:v>
                </c:pt>
              </c:strCache>
            </c:strRef>
          </c:tx>
          <c:invertIfNegative val="0"/>
          <c:cat>
            <c:strRef>
              <c:f>'8.5'!$C$38:$E$38</c:f>
              <c:strCache>
                <c:ptCount val="3"/>
                <c:pt idx="0">
                  <c:v>Duben</c:v>
                </c:pt>
                <c:pt idx="1">
                  <c:v>Květen</c:v>
                </c:pt>
                <c:pt idx="2">
                  <c:v>Červen</c:v>
                </c:pt>
              </c:strCache>
            </c:strRef>
          </c:cat>
          <c:val>
            <c:numRef>
              <c:f>('8.5'!$B$29,'8.5'!$D$29,'8.5'!$F$29)</c:f>
              <c:numCache>
                <c:formatCode>#\ ##0.0</c:formatCode>
                <c:ptCount val="3"/>
                <c:pt idx="0">
                  <c:v>283.45000000000005</c:v>
                </c:pt>
                <c:pt idx="1">
                  <c:v>55.61</c:v>
                </c:pt>
                <c:pt idx="2">
                  <c:v>24.56</c:v>
                </c:pt>
              </c:numCache>
            </c:numRef>
          </c:val>
          <c:extLst>
            <c:ext xmlns:c16="http://schemas.microsoft.com/office/drawing/2014/chart" uri="{C3380CC4-5D6E-409C-BE32-E72D297353CC}">
              <c16:uniqueId val="{00000002-F0B1-49C0-959A-DDCB6551FDAE}"/>
            </c:ext>
          </c:extLst>
        </c:ser>
        <c:ser>
          <c:idx val="3"/>
          <c:order val="3"/>
          <c:tx>
            <c:strRef>
              <c:f>'8.5'!$A$30</c:f>
              <c:strCache>
                <c:ptCount val="1"/>
                <c:pt idx="0">
                  <c:v>Stavebnictví</c:v>
                </c:pt>
              </c:strCache>
            </c:strRef>
          </c:tx>
          <c:invertIfNegative val="0"/>
          <c:cat>
            <c:strRef>
              <c:f>'8.5'!$C$38:$E$38</c:f>
              <c:strCache>
                <c:ptCount val="3"/>
                <c:pt idx="0">
                  <c:v>Duben</c:v>
                </c:pt>
                <c:pt idx="1">
                  <c:v>Květen</c:v>
                </c:pt>
                <c:pt idx="2">
                  <c:v>Červen</c:v>
                </c:pt>
              </c:strCache>
            </c:strRef>
          </c:cat>
          <c:val>
            <c:numRef>
              <c:f>('8.5'!$B$30,'8.5'!$D$30,'8.5'!$F$30)</c:f>
              <c:numCache>
                <c:formatCode>#\ ##0.0</c:formatCode>
                <c:ptCount val="3"/>
                <c:pt idx="0">
                  <c:v>439.51</c:v>
                </c:pt>
                <c:pt idx="1">
                  <c:v>79.59</c:v>
                </c:pt>
                <c:pt idx="2">
                  <c:v>29.3</c:v>
                </c:pt>
              </c:numCache>
            </c:numRef>
          </c:val>
          <c:extLst>
            <c:ext xmlns:c16="http://schemas.microsoft.com/office/drawing/2014/chart" uri="{C3380CC4-5D6E-409C-BE32-E72D297353CC}">
              <c16:uniqueId val="{00000003-F0B1-49C0-959A-DDCB6551FDAE}"/>
            </c:ext>
          </c:extLst>
        </c:ser>
        <c:ser>
          <c:idx val="4"/>
          <c:order val="4"/>
          <c:tx>
            <c:strRef>
              <c:f>'8.5'!$A$31</c:f>
              <c:strCache>
                <c:ptCount val="1"/>
                <c:pt idx="0">
                  <c:v>Zemědělství a lesnictví</c:v>
                </c:pt>
              </c:strCache>
            </c:strRef>
          </c:tx>
          <c:invertIfNegative val="0"/>
          <c:cat>
            <c:strRef>
              <c:f>'8.5'!$C$38:$E$38</c:f>
              <c:strCache>
                <c:ptCount val="3"/>
                <c:pt idx="0">
                  <c:v>Duben</c:v>
                </c:pt>
                <c:pt idx="1">
                  <c:v>Květen</c:v>
                </c:pt>
                <c:pt idx="2">
                  <c:v>Červen</c:v>
                </c:pt>
              </c:strCache>
            </c:strRef>
          </c:cat>
          <c:val>
            <c:numRef>
              <c:f>('8.5'!$B$31,'8.5'!$D$31,'8.5'!$F$31)</c:f>
              <c:numCache>
                <c:formatCode>#\ ##0.0</c:formatCode>
                <c:ptCount val="3"/>
                <c:pt idx="0">
                  <c:v>4990.0050000000001</c:v>
                </c:pt>
                <c:pt idx="1">
                  <c:v>1871.77</c:v>
                </c:pt>
                <c:pt idx="2">
                  <c:v>1282.57</c:v>
                </c:pt>
              </c:numCache>
            </c:numRef>
          </c:val>
          <c:extLst>
            <c:ext xmlns:c16="http://schemas.microsoft.com/office/drawing/2014/chart" uri="{C3380CC4-5D6E-409C-BE32-E72D297353CC}">
              <c16:uniqueId val="{00000004-F0B1-49C0-959A-DDCB6551FDAE}"/>
            </c:ext>
          </c:extLst>
        </c:ser>
        <c:ser>
          <c:idx val="5"/>
          <c:order val="5"/>
          <c:tx>
            <c:strRef>
              <c:f>'8.5'!$A$32</c:f>
              <c:strCache>
                <c:ptCount val="1"/>
                <c:pt idx="0">
                  <c:v>Domácnosti</c:v>
                </c:pt>
              </c:strCache>
            </c:strRef>
          </c:tx>
          <c:spPr>
            <a:solidFill>
              <a:schemeClr val="accent6"/>
            </a:solidFill>
          </c:spPr>
          <c:invertIfNegative val="0"/>
          <c:cat>
            <c:strRef>
              <c:f>'8.5'!$C$38:$E$38</c:f>
              <c:strCache>
                <c:ptCount val="3"/>
                <c:pt idx="0">
                  <c:v>Duben</c:v>
                </c:pt>
                <c:pt idx="1">
                  <c:v>Květen</c:v>
                </c:pt>
                <c:pt idx="2">
                  <c:v>Červen</c:v>
                </c:pt>
              </c:strCache>
            </c:strRef>
          </c:cat>
          <c:val>
            <c:numRef>
              <c:f>('8.5'!$B$32,'8.5'!$D$32,'8.5'!$F$32)</c:f>
              <c:numCache>
                <c:formatCode>#\ ##0.0</c:formatCode>
                <c:ptCount val="3"/>
                <c:pt idx="0">
                  <c:v>81425.185000000027</c:v>
                </c:pt>
                <c:pt idx="1">
                  <c:v>32776.567000000003</c:v>
                </c:pt>
                <c:pt idx="2">
                  <c:v>21338.544000000002</c:v>
                </c:pt>
              </c:numCache>
            </c:numRef>
          </c:val>
          <c:extLst>
            <c:ext xmlns:c16="http://schemas.microsoft.com/office/drawing/2014/chart" uri="{C3380CC4-5D6E-409C-BE32-E72D297353CC}">
              <c16:uniqueId val="{00000005-F0B1-49C0-959A-DDCB6551FDAE}"/>
            </c:ext>
          </c:extLst>
        </c:ser>
        <c:ser>
          <c:idx val="6"/>
          <c:order val="6"/>
          <c:tx>
            <c:strRef>
              <c:f>'8.5'!$A$33</c:f>
              <c:strCache>
                <c:ptCount val="1"/>
                <c:pt idx="0">
                  <c:v>Obchod, služby, školství, zdravotnictví</c:v>
                </c:pt>
              </c:strCache>
            </c:strRef>
          </c:tx>
          <c:spPr>
            <a:solidFill>
              <a:srgbClr val="F0948F"/>
            </a:solidFill>
          </c:spPr>
          <c:invertIfNegative val="0"/>
          <c:cat>
            <c:strRef>
              <c:f>'8.5'!$C$38:$E$38</c:f>
              <c:strCache>
                <c:ptCount val="3"/>
                <c:pt idx="0">
                  <c:v>Duben</c:v>
                </c:pt>
                <c:pt idx="1">
                  <c:v>Květen</c:v>
                </c:pt>
                <c:pt idx="2">
                  <c:v>Červen</c:v>
                </c:pt>
              </c:strCache>
            </c:strRef>
          </c:cat>
          <c:val>
            <c:numRef>
              <c:f>('8.5'!$B$33,'8.5'!$D$33,'8.5'!$F$33)</c:f>
              <c:numCache>
                <c:formatCode>#\ ##0.0</c:formatCode>
                <c:ptCount val="3"/>
                <c:pt idx="0">
                  <c:v>31338.546999999999</c:v>
                </c:pt>
                <c:pt idx="1">
                  <c:v>10638.558999999999</c:v>
                </c:pt>
                <c:pt idx="2">
                  <c:v>6161.2750000000005</c:v>
                </c:pt>
              </c:numCache>
            </c:numRef>
          </c:val>
          <c:extLst>
            <c:ext xmlns:c16="http://schemas.microsoft.com/office/drawing/2014/chart" uri="{C3380CC4-5D6E-409C-BE32-E72D297353CC}">
              <c16:uniqueId val="{00000006-F0B1-49C0-959A-DDCB6551FDAE}"/>
            </c:ext>
          </c:extLst>
        </c:ser>
        <c:ser>
          <c:idx val="7"/>
          <c:order val="7"/>
          <c:tx>
            <c:strRef>
              <c:f>'8.5'!$A$34</c:f>
              <c:strCache>
                <c:ptCount val="1"/>
                <c:pt idx="0">
                  <c:v>Ostatní</c:v>
                </c:pt>
              </c:strCache>
            </c:strRef>
          </c:tx>
          <c:spPr>
            <a:solidFill>
              <a:srgbClr val="F7C9C7"/>
            </a:solidFill>
          </c:spPr>
          <c:invertIfNegative val="0"/>
          <c:cat>
            <c:strRef>
              <c:f>'8.5'!$C$38:$E$38</c:f>
              <c:strCache>
                <c:ptCount val="3"/>
                <c:pt idx="0">
                  <c:v>Duben</c:v>
                </c:pt>
                <c:pt idx="1">
                  <c:v>Květen</c:v>
                </c:pt>
                <c:pt idx="2">
                  <c:v>Červen</c:v>
                </c:pt>
              </c:strCache>
            </c:strRef>
          </c:cat>
          <c:val>
            <c:numRef>
              <c:f>('8.5'!$B$34,'8.5'!$D$34,'8.5'!$F$34)</c:f>
              <c:numCache>
                <c:formatCode>#\ ##0.0</c:formatCode>
                <c:ptCount val="3"/>
                <c:pt idx="0">
                  <c:v>136.42000000000002</c:v>
                </c:pt>
                <c:pt idx="1">
                  <c:v>924.81</c:v>
                </c:pt>
                <c:pt idx="2">
                  <c:v>1052</c:v>
                </c:pt>
              </c:numCache>
            </c:numRef>
          </c:val>
          <c:extLst>
            <c:ext xmlns:c16="http://schemas.microsoft.com/office/drawing/2014/chart" uri="{C3380CC4-5D6E-409C-BE32-E72D297353CC}">
              <c16:uniqueId val="{00000007-F0B1-49C0-959A-DDCB6551FDAE}"/>
            </c:ext>
          </c:extLst>
        </c:ser>
        <c:dLbls>
          <c:showLegendKey val="0"/>
          <c:showVal val="0"/>
          <c:showCatName val="0"/>
          <c:showSerName val="0"/>
          <c:showPercent val="0"/>
          <c:showBubbleSize val="0"/>
        </c:dLbls>
        <c:gapWidth val="50"/>
        <c:overlap val="100"/>
        <c:axId val="286978816"/>
        <c:axId val="286980352"/>
      </c:barChart>
      <c:catAx>
        <c:axId val="28697881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980352"/>
        <c:crosses val="autoZero"/>
        <c:auto val="1"/>
        <c:lblAlgn val="ctr"/>
        <c:lblOffset val="100"/>
        <c:noMultiLvlLbl val="0"/>
      </c:catAx>
      <c:valAx>
        <c:axId val="286980352"/>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97881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'8.5'!$A$38</c:f>
              <c:strCache>
                <c:ptCount val="1"/>
                <c:pt idx="0">
                  <c:v>Instalovaný výkon</c:v>
                </c:pt>
              </c:strCache>
            </c:strRef>
          </c:tx>
          <c:invertIfNegative val="0"/>
          <c:val>
            <c:numRef>
              <c:f>'8.5'!$B$38</c:f>
              <c:numCache>
                <c:formatCode>0.0%</c:formatCode>
                <c:ptCount val="1"/>
                <c:pt idx="0">
                  <c:v>1.5278090820525357E-2</c:v>
                </c:pt>
              </c:numCache>
            </c:numRef>
          </c:val>
          <c:extLst>
            <c:ext xmlns:c16="http://schemas.microsoft.com/office/drawing/2014/chart" uri="{C3380CC4-5D6E-409C-BE32-E72D297353CC}">
              <c16:uniqueId val="{00000000-EF5E-4BE5-871E-3DB8301B520D}"/>
            </c:ext>
          </c:extLst>
        </c:ser>
        <c:ser>
          <c:idx val="1"/>
          <c:order val="1"/>
          <c:tx>
            <c:strRef>
              <c:f>'8.5'!$A$39</c:f>
              <c:strCache>
                <c:ptCount val="1"/>
                <c:pt idx="0">
                  <c:v>Výroba tepla brutto</c:v>
                </c:pt>
              </c:strCache>
            </c:strRef>
          </c:tx>
          <c:invertIfNegative val="0"/>
          <c:val>
            <c:numRef>
              <c:f>'8.5'!$B$39</c:f>
              <c:numCache>
                <c:formatCode>0.0%</c:formatCode>
                <c:ptCount val="1"/>
                <c:pt idx="0">
                  <c:v>2.1767155627235187E-2</c:v>
                </c:pt>
              </c:numCache>
            </c:numRef>
          </c:val>
          <c:extLst>
            <c:ext xmlns:c16="http://schemas.microsoft.com/office/drawing/2014/chart" uri="{C3380CC4-5D6E-409C-BE32-E72D297353CC}">
              <c16:uniqueId val="{00000001-EF5E-4BE5-871E-3DB8301B520D}"/>
            </c:ext>
          </c:extLst>
        </c:ser>
        <c:ser>
          <c:idx val="2"/>
          <c:order val="2"/>
          <c:tx>
            <c:strRef>
              <c:f>'8.5'!$A$40</c:f>
              <c:strCache>
                <c:ptCount val="1"/>
                <c:pt idx="0">
                  <c:v>Dodávky tepla</c:v>
                </c:pt>
              </c:strCache>
            </c:strRef>
          </c:tx>
          <c:invertIfNegative val="0"/>
          <c:val>
            <c:numRef>
              <c:f>'8.5'!$B$40</c:f>
              <c:numCache>
                <c:formatCode>0.0%</c:formatCode>
                <c:ptCount val="1"/>
                <c:pt idx="0">
                  <c:v>1.8103266726134312E-2</c:v>
                </c:pt>
              </c:numCache>
            </c:numRef>
          </c:val>
          <c:extLst>
            <c:ext xmlns:c16="http://schemas.microsoft.com/office/drawing/2014/chart" uri="{C3380CC4-5D6E-409C-BE32-E72D297353CC}">
              <c16:uniqueId val="{00000002-EF5E-4BE5-871E-3DB8301B520D}"/>
            </c:ext>
          </c:extLst>
        </c:ser>
        <c:dLbls>
          <c:showLegendKey val="0"/>
          <c:showVal val="0"/>
          <c:showCatName val="0"/>
          <c:showSerName val="0"/>
          <c:showPercent val="0"/>
          <c:showBubbleSize val="0"/>
        </c:dLbls>
        <c:gapWidth val="150"/>
        <c:axId val="287032064"/>
        <c:axId val="287033600"/>
      </c:barChart>
      <c:catAx>
        <c:axId val="287032064"/>
        <c:scaling>
          <c:orientation val="maxMin"/>
        </c:scaling>
        <c:delete val="0"/>
        <c:axPos val="l"/>
        <c:numFmt formatCode="General" sourceLinked="1"/>
        <c:majorTickMark val="none"/>
        <c:minorTickMark val="none"/>
        <c:tickLblPos val="none"/>
        <c:crossAx val="287033600"/>
        <c:crosses val="autoZero"/>
        <c:auto val="1"/>
        <c:lblAlgn val="ctr"/>
        <c:lblOffset val="100"/>
        <c:noMultiLvlLbl val="0"/>
      </c:catAx>
      <c:valAx>
        <c:axId val="287033600"/>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7032064"/>
        <c:crosses val="max"/>
        <c:crossBetween val="between"/>
      </c:valAx>
    </c:plotArea>
    <c:legend>
      <c:legendPos val="b"/>
      <c:layout>
        <c:manualLayout>
          <c:xMode val="edge"/>
          <c:yMode val="edge"/>
          <c:x val="1.5162396231415507E-3"/>
          <c:y val="0.76406173692914925"/>
          <c:w val="0.59974858669514242"/>
          <c:h val="0.2359385331183894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1.2247503206054425E-3"/>
          <c:y val="4.1151285518635811E-2"/>
        </c:manualLayout>
      </c:layout>
      <c:overlay val="0"/>
    </c:title>
    <c:autoTitleDeleted val="0"/>
    <c:plotArea>
      <c:layout/>
      <c:barChart>
        <c:barDir val="col"/>
        <c:grouping val="stacked"/>
        <c:varyColors val="0"/>
        <c:ser>
          <c:idx val="0"/>
          <c:order val="0"/>
          <c:tx>
            <c:strRef>
              <c:f>'8.5'!$A$10</c:f>
              <c:strCache>
                <c:ptCount val="1"/>
                <c:pt idx="0">
                  <c:v>Biomasa</c:v>
                </c:pt>
              </c:strCache>
            </c:strRef>
          </c:tx>
          <c:spPr>
            <a:solidFill>
              <a:srgbClr val="23315F"/>
            </a:solidFill>
          </c:spPr>
          <c:invertIfNegative val="0"/>
          <c:cat>
            <c:strRef>
              <c:f>'8.5'!$C$38:$E$38</c:f>
              <c:strCache>
                <c:ptCount val="3"/>
                <c:pt idx="0">
                  <c:v>Duben</c:v>
                </c:pt>
                <c:pt idx="1">
                  <c:v>Květen</c:v>
                </c:pt>
                <c:pt idx="2">
                  <c:v>Červen</c:v>
                </c:pt>
              </c:strCache>
            </c:strRef>
          </c:cat>
          <c:val>
            <c:numRef>
              <c:f>('8.5'!$B$10,'8.5'!$D$10,'8.5'!$F$10)</c:f>
              <c:numCache>
                <c:formatCode>#\ ##0.0</c:formatCode>
                <c:ptCount val="3"/>
                <c:pt idx="0">
                  <c:v>53559.329999999994</c:v>
                </c:pt>
                <c:pt idx="1">
                  <c:v>24422.44</c:v>
                </c:pt>
                <c:pt idx="2">
                  <c:v>15945.91</c:v>
                </c:pt>
              </c:numCache>
            </c:numRef>
          </c:val>
          <c:extLst>
            <c:ext xmlns:c16="http://schemas.microsoft.com/office/drawing/2014/chart" uri="{C3380CC4-5D6E-409C-BE32-E72D297353CC}">
              <c16:uniqueId val="{00000000-540C-4332-BEC4-2ACA99A4C3FB}"/>
            </c:ext>
          </c:extLst>
        </c:ser>
        <c:ser>
          <c:idx val="1"/>
          <c:order val="1"/>
          <c:tx>
            <c:strRef>
              <c:f>'8.5'!$A$11</c:f>
              <c:strCache>
                <c:ptCount val="1"/>
                <c:pt idx="0">
                  <c:v>Bioplyn</c:v>
                </c:pt>
              </c:strCache>
            </c:strRef>
          </c:tx>
          <c:spPr>
            <a:solidFill>
              <a:srgbClr val="5A6588"/>
            </a:solidFill>
          </c:spPr>
          <c:invertIfNegative val="0"/>
          <c:cat>
            <c:strRef>
              <c:f>'8.5'!$C$38:$E$38</c:f>
              <c:strCache>
                <c:ptCount val="3"/>
                <c:pt idx="0">
                  <c:v>Duben</c:v>
                </c:pt>
                <c:pt idx="1">
                  <c:v>Květen</c:v>
                </c:pt>
                <c:pt idx="2">
                  <c:v>Červen</c:v>
                </c:pt>
              </c:strCache>
            </c:strRef>
          </c:cat>
          <c:val>
            <c:numRef>
              <c:f>('8.5'!$B$11,'8.5'!$D$11,'8.5'!$F$11)</c:f>
              <c:numCache>
                <c:formatCode>#\ ##0.0</c:formatCode>
                <c:ptCount val="3"/>
                <c:pt idx="0">
                  <c:v>3905.2150000000001</c:v>
                </c:pt>
                <c:pt idx="1">
                  <c:v>2136.8090000000002</c:v>
                </c:pt>
                <c:pt idx="2">
                  <c:v>1799.7930000000001</c:v>
                </c:pt>
              </c:numCache>
            </c:numRef>
          </c:val>
          <c:extLst>
            <c:ext xmlns:c16="http://schemas.microsoft.com/office/drawing/2014/chart" uri="{C3380CC4-5D6E-409C-BE32-E72D297353CC}">
              <c16:uniqueId val="{00000001-540C-4332-BEC4-2ACA99A4C3FB}"/>
            </c:ext>
          </c:extLst>
        </c:ser>
        <c:ser>
          <c:idx val="2"/>
          <c:order val="2"/>
          <c:tx>
            <c:strRef>
              <c:f>'8.5'!$A$12</c:f>
              <c:strCache>
                <c:ptCount val="1"/>
                <c:pt idx="0">
                  <c:v>Černé uhlí</c:v>
                </c:pt>
              </c:strCache>
            </c:strRef>
          </c:tx>
          <c:spPr>
            <a:solidFill>
              <a:srgbClr val="9198B0"/>
            </a:solidFill>
          </c:spPr>
          <c:invertIfNegative val="0"/>
          <c:cat>
            <c:strRef>
              <c:f>'8.5'!$C$38:$E$38</c:f>
              <c:strCache>
                <c:ptCount val="3"/>
                <c:pt idx="0">
                  <c:v>Duben</c:v>
                </c:pt>
                <c:pt idx="1">
                  <c:v>Květen</c:v>
                </c:pt>
                <c:pt idx="2">
                  <c:v>Červen</c:v>
                </c:pt>
              </c:strCache>
            </c:strRef>
          </c:cat>
          <c:val>
            <c:numRef>
              <c:f>('8.5'!$B$12,'8.5'!$D$12,'8.5'!$F$12)</c:f>
              <c:numCache>
                <c:formatCode>#\ ##0.0</c:formatCode>
                <c:ptCount val="3"/>
                <c:pt idx="0">
                  <c:v>0</c:v>
                </c:pt>
                <c:pt idx="1">
                  <c:v>0</c:v>
                </c:pt>
                <c:pt idx="2">
                  <c:v>0</c:v>
                </c:pt>
              </c:numCache>
            </c:numRef>
          </c:val>
          <c:extLst>
            <c:ext xmlns:c16="http://schemas.microsoft.com/office/drawing/2014/chart" uri="{C3380CC4-5D6E-409C-BE32-E72D297353CC}">
              <c16:uniqueId val="{00000002-540C-4332-BEC4-2ACA99A4C3FB}"/>
            </c:ext>
          </c:extLst>
        </c:ser>
        <c:ser>
          <c:idx val="3"/>
          <c:order val="3"/>
          <c:tx>
            <c:strRef>
              <c:f>'8.5'!$A$13</c:f>
              <c:strCache>
                <c:ptCount val="1"/>
                <c:pt idx="0">
                  <c:v>Elektrická energie</c:v>
                </c:pt>
              </c:strCache>
            </c:strRef>
          </c:tx>
          <c:spPr>
            <a:solidFill>
              <a:srgbClr val="C8CBD7"/>
            </a:solidFill>
          </c:spPr>
          <c:invertIfNegative val="0"/>
          <c:cat>
            <c:strRef>
              <c:f>'8.5'!$C$38:$E$38</c:f>
              <c:strCache>
                <c:ptCount val="3"/>
                <c:pt idx="0">
                  <c:v>Duben</c:v>
                </c:pt>
                <c:pt idx="1">
                  <c:v>Květen</c:v>
                </c:pt>
                <c:pt idx="2">
                  <c:v>Červen</c:v>
                </c:pt>
              </c:strCache>
            </c:strRef>
          </c:cat>
          <c:val>
            <c:numRef>
              <c:f>('8.5'!$B$13,'8.5'!$D$13,'8.5'!$F$13)</c:f>
              <c:numCache>
                <c:formatCode>#\ ##0.0</c:formatCode>
                <c:ptCount val="3"/>
                <c:pt idx="0">
                  <c:v>1</c:v>
                </c:pt>
                <c:pt idx="1">
                  <c:v>11</c:v>
                </c:pt>
                <c:pt idx="2">
                  <c:v>7</c:v>
                </c:pt>
              </c:numCache>
            </c:numRef>
          </c:val>
          <c:extLst>
            <c:ext xmlns:c16="http://schemas.microsoft.com/office/drawing/2014/chart" uri="{C3380CC4-5D6E-409C-BE32-E72D297353CC}">
              <c16:uniqueId val="{00000003-540C-4332-BEC4-2ACA99A4C3FB}"/>
            </c:ext>
          </c:extLst>
        </c:ser>
        <c:ser>
          <c:idx val="4"/>
          <c:order val="4"/>
          <c:tx>
            <c:strRef>
              <c:f>'8.5'!$A$14</c:f>
              <c:strCache>
                <c:ptCount val="1"/>
                <c:pt idx="0">
                  <c:v>Energie prostředí (tepelné čerpadlo)</c:v>
                </c:pt>
              </c:strCache>
            </c:strRef>
          </c:tx>
          <c:spPr>
            <a:solidFill>
              <a:srgbClr val="E02C1F"/>
            </a:solidFill>
          </c:spPr>
          <c:invertIfNegative val="0"/>
          <c:cat>
            <c:strRef>
              <c:f>'8.5'!$C$38:$E$38</c:f>
              <c:strCache>
                <c:ptCount val="3"/>
                <c:pt idx="0">
                  <c:v>Duben</c:v>
                </c:pt>
                <c:pt idx="1">
                  <c:v>Květen</c:v>
                </c:pt>
                <c:pt idx="2">
                  <c:v>Červen</c:v>
                </c:pt>
              </c:strCache>
            </c:strRef>
          </c:cat>
          <c:val>
            <c:numRef>
              <c:f>('8.5'!$B$14,'8.5'!$D$14,'8.5'!$F$14)</c:f>
              <c:numCache>
                <c:formatCode>#\ ##0.0</c:formatCode>
                <c:ptCount val="3"/>
                <c:pt idx="0">
                  <c:v>0</c:v>
                </c:pt>
                <c:pt idx="1">
                  <c:v>0</c:v>
                </c:pt>
                <c:pt idx="2">
                  <c:v>0</c:v>
                </c:pt>
              </c:numCache>
            </c:numRef>
          </c:val>
          <c:extLst>
            <c:ext xmlns:c16="http://schemas.microsoft.com/office/drawing/2014/chart" uri="{C3380CC4-5D6E-409C-BE32-E72D297353CC}">
              <c16:uniqueId val="{00000004-540C-4332-BEC4-2ACA99A4C3FB}"/>
            </c:ext>
          </c:extLst>
        </c:ser>
        <c:ser>
          <c:idx val="5"/>
          <c:order val="5"/>
          <c:tx>
            <c:strRef>
              <c:f>'8.5'!$A$15</c:f>
              <c:strCache>
                <c:ptCount val="1"/>
                <c:pt idx="0">
                  <c:v>Energie Slunce (solární kolektor)</c:v>
                </c:pt>
              </c:strCache>
            </c:strRef>
          </c:tx>
          <c:spPr>
            <a:solidFill>
              <a:srgbClr val="E86158"/>
            </a:solidFill>
          </c:spPr>
          <c:invertIfNegative val="0"/>
          <c:cat>
            <c:strRef>
              <c:f>'8.5'!$C$38:$E$38</c:f>
              <c:strCache>
                <c:ptCount val="3"/>
                <c:pt idx="0">
                  <c:v>Duben</c:v>
                </c:pt>
                <c:pt idx="1">
                  <c:v>Květen</c:v>
                </c:pt>
                <c:pt idx="2">
                  <c:v>Červen</c:v>
                </c:pt>
              </c:strCache>
            </c:strRef>
          </c:cat>
          <c:val>
            <c:numRef>
              <c:f>('8.5'!$B$15,'8.5'!$D$15,'8.5'!$F$15)</c:f>
              <c:numCache>
                <c:formatCode>#\ ##0.0</c:formatCode>
                <c:ptCount val="3"/>
                <c:pt idx="0">
                  <c:v>13.33</c:v>
                </c:pt>
                <c:pt idx="1">
                  <c:v>20.8</c:v>
                </c:pt>
                <c:pt idx="2">
                  <c:v>24.5</c:v>
                </c:pt>
              </c:numCache>
            </c:numRef>
          </c:val>
          <c:extLst>
            <c:ext xmlns:c16="http://schemas.microsoft.com/office/drawing/2014/chart" uri="{C3380CC4-5D6E-409C-BE32-E72D297353CC}">
              <c16:uniqueId val="{00000005-540C-4332-BEC4-2ACA99A4C3FB}"/>
            </c:ext>
          </c:extLst>
        </c:ser>
        <c:ser>
          <c:idx val="6"/>
          <c:order val="6"/>
          <c:tx>
            <c:strRef>
              <c:f>'8.5'!$A$16</c:f>
              <c:strCache>
                <c:ptCount val="1"/>
                <c:pt idx="0">
                  <c:v>Hnědé uhlí</c:v>
                </c:pt>
              </c:strCache>
            </c:strRef>
          </c:tx>
          <c:spPr>
            <a:solidFill>
              <a:srgbClr val="F0948F"/>
            </a:solidFill>
          </c:spPr>
          <c:invertIfNegative val="0"/>
          <c:cat>
            <c:strRef>
              <c:f>'8.5'!$C$38:$E$38</c:f>
              <c:strCache>
                <c:ptCount val="3"/>
                <c:pt idx="0">
                  <c:v>Duben</c:v>
                </c:pt>
                <c:pt idx="1">
                  <c:v>Květen</c:v>
                </c:pt>
                <c:pt idx="2">
                  <c:v>Červen</c:v>
                </c:pt>
              </c:strCache>
            </c:strRef>
          </c:cat>
          <c:val>
            <c:numRef>
              <c:f>('8.5'!$B$16,'8.5'!$D$16,'8.5'!$F$16)</c:f>
              <c:numCache>
                <c:formatCode>#\ ##0.0</c:formatCode>
                <c:ptCount val="3"/>
                <c:pt idx="0">
                  <c:v>26130.932000000001</c:v>
                </c:pt>
                <c:pt idx="1">
                  <c:v>9503.6509999999998</c:v>
                </c:pt>
                <c:pt idx="2">
                  <c:v>493</c:v>
                </c:pt>
              </c:numCache>
            </c:numRef>
          </c:val>
          <c:extLst>
            <c:ext xmlns:c16="http://schemas.microsoft.com/office/drawing/2014/chart" uri="{C3380CC4-5D6E-409C-BE32-E72D297353CC}">
              <c16:uniqueId val="{00000006-540C-4332-BEC4-2ACA99A4C3FB}"/>
            </c:ext>
          </c:extLst>
        </c:ser>
        <c:ser>
          <c:idx val="7"/>
          <c:order val="7"/>
          <c:tx>
            <c:strRef>
              <c:f>'8.5'!$A$17</c:f>
              <c:strCache>
                <c:ptCount val="1"/>
                <c:pt idx="0">
                  <c:v>Jaderné palivo</c:v>
                </c:pt>
              </c:strCache>
            </c:strRef>
          </c:tx>
          <c:spPr>
            <a:solidFill>
              <a:srgbClr val="F7C9C7"/>
            </a:solidFill>
          </c:spPr>
          <c:invertIfNegative val="0"/>
          <c:cat>
            <c:strRef>
              <c:f>'8.5'!$C$38:$E$38</c:f>
              <c:strCache>
                <c:ptCount val="3"/>
                <c:pt idx="0">
                  <c:v>Duben</c:v>
                </c:pt>
                <c:pt idx="1">
                  <c:v>Květen</c:v>
                </c:pt>
                <c:pt idx="2">
                  <c:v>Červen</c:v>
                </c:pt>
              </c:strCache>
            </c:strRef>
          </c:cat>
          <c:val>
            <c:numRef>
              <c:f>('8.5'!$B$17,'8.5'!$D$17,'8.5'!$F$17)</c:f>
              <c:numCache>
                <c:formatCode>#\ ##0.0</c:formatCode>
                <c:ptCount val="3"/>
                <c:pt idx="0">
                  <c:v>3635.18</c:v>
                </c:pt>
                <c:pt idx="1">
                  <c:v>1861.93</c:v>
                </c:pt>
                <c:pt idx="2">
                  <c:v>1375.24</c:v>
                </c:pt>
              </c:numCache>
            </c:numRef>
          </c:val>
          <c:extLst>
            <c:ext xmlns:c16="http://schemas.microsoft.com/office/drawing/2014/chart" uri="{C3380CC4-5D6E-409C-BE32-E72D297353CC}">
              <c16:uniqueId val="{00000007-540C-4332-BEC4-2ACA99A4C3FB}"/>
            </c:ext>
          </c:extLst>
        </c:ser>
        <c:ser>
          <c:idx val="8"/>
          <c:order val="8"/>
          <c:tx>
            <c:strRef>
              <c:f>'8.5'!$A$18</c:f>
              <c:strCache>
                <c:ptCount val="1"/>
                <c:pt idx="0">
                  <c:v>Koks</c:v>
                </c:pt>
              </c:strCache>
            </c:strRef>
          </c:tx>
          <c:spPr>
            <a:solidFill>
              <a:srgbClr val="262626"/>
            </a:solidFill>
          </c:spPr>
          <c:invertIfNegative val="0"/>
          <c:cat>
            <c:strRef>
              <c:f>'8.5'!$C$38:$E$38</c:f>
              <c:strCache>
                <c:ptCount val="3"/>
                <c:pt idx="0">
                  <c:v>Duben</c:v>
                </c:pt>
                <c:pt idx="1">
                  <c:v>Květen</c:v>
                </c:pt>
                <c:pt idx="2">
                  <c:v>Červen</c:v>
                </c:pt>
              </c:strCache>
            </c:strRef>
          </c:cat>
          <c:val>
            <c:numRef>
              <c:f>('8.5'!$B$18,'8.5'!$D$18,'8.5'!$F$18)</c:f>
              <c:numCache>
                <c:formatCode>#\ ##0.0</c:formatCode>
                <c:ptCount val="3"/>
                <c:pt idx="0">
                  <c:v>0</c:v>
                </c:pt>
                <c:pt idx="1">
                  <c:v>0</c:v>
                </c:pt>
                <c:pt idx="2">
                  <c:v>0</c:v>
                </c:pt>
              </c:numCache>
            </c:numRef>
          </c:val>
          <c:extLst>
            <c:ext xmlns:c16="http://schemas.microsoft.com/office/drawing/2014/chart" uri="{C3380CC4-5D6E-409C-BE32-E72D297353CC}">
              <c16:uniqueId val="{00000008-540C-4332-BEC4-2ACA99A4C3FB}"/>
            </c:ext>
          </c:extLst>
        </c:ser>
        <c:ser>
          <c:idx val="9"/>
          <c:order val="9"/>
          <c:tx>
            <c:strRef>
              <c:f>'8.5'!$A$19</c:f>
              <c:strCache>
                <c:ptCount val="1"/>
                <c:pt idx="0">
                  <c:v>Odpadní teplo</c:v>
                </c:pt>
              </c:strCache>
            </c:strRef>
          </c:tx>
          <c:spPr>
            <a:solidFill>
              <a:srgbClr val="646363"/>
            </a:solidFill>
          </c:spPr>
          <c:invertIfNegative val="0"/>
          <c:cat>
            <c:strRef>
              <c:f>'8.5'!$C$38:$E$38</c:f>
              <c:strCache>
                <c:ptCount val="3"/>
                <c:pt idx="0">
                  <c:v>Duben</c:v>
                </c:pt>
                <c:pt idx="1">
                  <c:v>Květen</c:v>
                </c:pt>
                <c:pt idx="2">
                  <c:v>Červen</c:v>
                </c:pt>
              </c:strCache>
            </c:strRef>
          </c:cat>
          <c:val>
            <c:numRef>
              <c:f>('8.5'!$B$19,'8.5'!$D$19,'8.5'!$F$19)</c:f>
              <c:numCache>
                <c:formatCode>#\ ##0.0</c:formatCode>
                <c:ptCount val="3"/>
                <c:pt idx="0">
                  <c:v>1497.683</c:v>
                </c:pt>
                <c:pt idx="1">
                  <c:v>1620.085</c:v>
                </c:pt>
                <c:pt idx="2">
                  <c:v>2023.181</c:v>
                </c:pt>
              </c:numCache>
            </c:numRef>
          </c:val>
          <c:extLst>
            <c:ext xmlns:c16="http://schemas.microsoft.com/office/drawing/2014/chart" uri="{C3380CC4-5D6E-409C-BE32-E72D297353CC}">
              <c16:uniqueId val="{00000009-540C-4332-BEC4-2ACA99A4C3FB}"/>
            </c:ext>
          </c:extLst>
        </c:ser>
        <c:ser>
          <c:idx val="10"/>
          <c:order val="10"/>
          <c:tx>
            <c:strRef>
              <c:f>'8.5'!$A$20</c:f>
              <c:strCache>
                <c:ptCount val="1"/>
                <c:pt idx="0">
                  <c:v>Ostatní kapalná paliva</c:v>
                </c:pt>
              </c:strCache>
            </c:strRef>
          </c:tx>
          <c:spPr>
            <a:solidFill>
              <a:srgbClr val="9D9D9C"/>
            </a:solidFill>
          </c:spPr>
          <c:invertIfNegative val="0"/>
          <c:cat>
            <c:strRef>
              <c:f>'8.5'!$C$38:$E$38</c:f>
              <c:strCache>
                <c:ptCount val="3"/>
                <c:pt idx="0">
                  <c:v>Duben</c:v>
                </c:pt>
                <c:pt idx="1">
                  <c:v>Květen</c:v>
                </c:pt>
                <c:pt idx="2">
                  <c:v>Červen</c:v>
                </c:pt>
              </c:strCache>
            </c:strRef>
          </c:cat>
          <c:val>
            <c:numRef>
              <c:f>('8.5'!$B$20,'8.5'!$D$20,'8.5'!$F$20)</c:f>
              <c:numCache>
                <c:formatCode>#\ ##0.0</c:formatCode>
                <c:ptCount val="3"/>
                <c:pt idx="0">
                  <c:v>0</c:v>
                </c:pt>
                <c:pt idx="1">
                  <c:v>0</c:v>
                </c:pt>
                <c:pt idx="2">
                  <c:v>0</c:v>
                </c:pt>
              </c:numCache>
            </c:numRef>
          </c:val>
          <c:extLst>
            <c:ext xmlns:c16="http://schemas.microsoft.com/office/drawing/2014/chart" uri="{C3380CC4-5D6E-409C-BE32-E72D297353CC}">
              <c16:uniqueId val="{0000000A-540C-4332-BEC4-2ACA99A4C3FB}"/>
            </c:ext>
          </c:extLst>
        </c:ser>
        <c:ser>
          <c:idx val="11"/>
          <c:order val="11"/>
          <c:tx>
            <c:strRef>
              <c:f>'8.5'!$A$21</c:f>
              <c:strCache>
                <c:ptCount val="1"/>
                <c:pt idx="0">
                  <c:v>Ostatní pevná paliva</c:v>
                </c:pt>
              </c:strCache>
            </c:strRef>
          </c:tx>
          <c:spPr>
            <a:solidFill>
              <a:srgbClr val="D0D0D0"/>
            </a:solidFill>
          </c:spPr>
          <c:invertIfNegative val="0"/>
          <c:cat>
            <c:strRef>
              <c:f>'8.5'!$C$38:$E$38</c:f>
              <c:strCache>
                <c:ptCount val="3"/>
                <c:pt idx="0">
                  <c:v>Duben</c:v>
                </c:pt>
                <c:pt idx="1">
                  <c:v>Květen</c:v>
                </c:pt>
                <c:pt idx="2">
                  <c:v>Červen</c:v>
                </c:pt>
              </c:strCache>
            </c:strRef>
          </c:cat>
          <c:val>
            <c:numRef>
              <c:f>('8.5'!$B$21,'8.5'!$D$21,'8.5'!$F$21)</c:f>
              <c:numCache>
                <c:formatCode>#\ ##0.0</c:formatCode>
                <c:ptCount val="3"/>
                <c:pt idx="0">
                  <c:v>0</c:v>
                </c:pt>
                <c:pt idx="1">
                  <c:v>0</c:v>
                </c:pt>
                <c:pt idx="2">
                  <c:v>0</c:v>
                </c:pt>
              </c:numCache>
            </c:numRef>
          </c:val>
          <c:extLst>
            <c:ext xmlns:c16="http://schemas.microsoft.com/office/drawing/2014/chart" uri="{C3380CC4-5D6E-409C-BE32-E72D297353CC}">
              <c16:uniqueId val="{0000000B-540C-4332-BEC4-2ACA99A4C3FB}"/>
            </c:ext>
          </c:extLst>
        </c:ser>
        <c:ser>
          <c:idx val="12"/>
          <c:order val="12"/>
          <c:tx>
            <c:strRef>
              <c:f>'8.5'!$A$22</c:f>
              <c:strCache>
                <c:ptCount val="1"/>
                <c:pt idx="0">
                  <c:v>Ostatní plyny</c:v>
                </c:pt>
              </c:strCache>
            </c:strRef>
          </c:tx>
          <c:spPr>
            <a:pattFill prst="ltUpDiag">
              <a:fgClr>
                <a:srgbClr val="23315F"/>
              </a:fgClr>
              <a:bgClr>
                <a:sysClr val="window" lastClr="FFFFFF"/>
              </a:bgClr>
            </a:pattFill>
          </c:spPr>
          <c:invertIfNegative val="0"/>
          <c:cat>
            <c:strRef>
              <c:f>'8.5'!$C$38:$E$38</c:f>
              <c:strCache>
                <c:ptCount val="3"/>
                <c:pt idx="0">
                  <c:v>Duben</c:v>
                </c:pt>
                <c:pt idx="1">
                  <c:v>Květen</c:v>
                </c:pt>
                <c:pt idx="2">
                  <c:v>Červen</c:v>
                </c:pt>
              </c:strCache>
            </c:strRef>
          </c:cat>
          <c:val>
            <c:numRef>
              <c:f>('8.5'!$B$22,'8.5'!$D$22,'8.5'!$F$22)</c:f>
              <c:numCache>
                <c:formatCode>#\ ##0.0</c:formatCode>
                <c:ptCount val="3"/>
                <c:pt idx="0">
                  <c:v>0</c:v>
                </c:pt>
                <c:pt idx="1">
                  <c:v>0</c:v>
                </c:pt>
                <c:pt idx="2">
                  <c:v>0</c:v>
                </c:pt>
              </c:numCache>
            </c:numRef>
          </c:val>
          <c:extLst>
            <c:ext xmlns:c16="http://schemas.microsoft.com/office/drawing/2014/chart" uri="{C3380CC4-5D6E-409C-BE32-E72D297353CC}">
              <c16:uniqueId val="{0000000C-540C-4332-BEC4-2ACA99A4C3FB}"/>
            </c:ext>
          </c:extLst>
        </c:ser>
        <c:ser>
          <c:idx val="13"/>
          <c:order val="13"/>
          <c:tx>
            <c:strRef>
              <c:f>'8.5'!$A$23</c:f>
              <c:strCache>
                <c:ptCount val="1"/>
                <c:pt idx="0">
                  <c:v>Ostatní</c:v>
                </c:pt>
              </c:strCache>
            </c:strRef>
          </c:tx>
          <c:spPr>
            <a:pattFill prst="ltUpDiag">
              <a:fgClr>
                <a:srgbClr val="E02C1F"/>
              </a:fgClr>
              <a:bgClr>
                <a:sysClr val="window" lastClr="FFFFFF"/>
              </a:bgClr>
            </a:pattFill>
          </c:spPr>
          <c:invertIfNegative val="0"/>
          <c:cat>
            <c:strRef>
              <c:f>'8.5'!$C$38:$E$38</c:f>
              <c:strCache>
                <c:ptCount val="3"/>
                <c:pt idx="0">
                  <c:v>Duben</c:v>
                </c:pt>
                <c:pt idx="1">
                  <c:v>Květen</c:v>
                </c:pt>
                <c:pt idx="2">
                  <c:v>Červen</c:v>
                </c:pt>
              </c:strCache>
            </c:strRef>
          </c:cat>
          <c:val>
            <c:numRef>
              <c:f>('8.5'!$B$23,'8.5'!$D$23,'8.5'!$F$23)</c:f>
              <c:numCache>
                <c:formatCode>#\ ##0.0</c:formatCode>
                <c:ptCount val="3"/>
                <c:pt idx="0">
                  <c:v>0</c:v>
                </c:pt>
                <c:pt idx="1">
                  <c:v>0</c:v>
                </c:pt>
                <c:pt idx="2">
                  <c:v>0</c:v>
                </c:pt>
              </c:numCache>
            </c:numRef>
          </c:val>
          <c:extLst>
            <c:ext xmlns:c16="http://schemas.microsoft.com/office/drawing/2014/chart" uri="{C3380CC4-5D6E-409C-BE32-E72D297353CC}">
              <c16:uniqueId val="{0000000D-540C-4332-BEC4-2ACA99A4C3FB}"/>
            </c:ext>
          </c:extLst>
        </c:ser>
        <c:ser>
          <c:idx val="14"/>
          <c:order val="14"/>
          <c:tx>
            <c:strRef>
              <c:f>'8.5'!$A$24</c:f>
              <c:strCache>
                <c:ptCount val="1"/>
                <c:pt idx="0">
                  <c:v>Topné oleje</c:v>
                </c:pt>
              </c:strCache>
            </c:strRef>
          </c:tx>
          <c:spPr>
            <a:pattFill prst="ltUpDiag">
              <a:fgClr>
                <a:srgbClr val="5A6588"/>
              </a:fgClr>
              <a:bgClr>
                <a:sysClr val="window" lastClr="FFFFFF"/>
              </a:bgClr>
            </a:pattFill>
          </c:spPr>
          <c:invertIfNegative val="0"/>
          <c:cat>
            <c:strRef>
              <c:f>'8.5'!$C$38:$E$38</c:f>
              <c:strCache>
                <c:ptCount val="3"/>
                <c:pt idx="0">
                  <c:v>Duben</c:v>
                </c:pt>
                <c:pt idx="1">
                  <c:v>Květen</c:v>
                </c:pt>
                <c:pt idx="2">
                  <c:v>Červen</c:v>
                </c:pt>
              </c:strCache>
            </c:strRef>
          </c:cat>
          <c:val>
            <c:numRef>
              <c:f>('8.5'!$B$24,'8.5'!$D$24,'8.5'!$F$24)</c:f>
              <c:numCache>
                <c:formatCode>#\ ##0.0</c:formatCode>
                <c:ptCount val="3"/>
                <c:pt idx="0">
                  <c:v>85.906999999999996</c:v>
                </c:pt>
                <c:pt idx="1">
                  <c:v>17.027000000000001</c:v>
                </c:pt>
                <c:pt idx="2">
                  <c:v>3</c:v>
                </c:pt>
              </c:numCache>
            </c:numRef>
          </c:val>
          <c:extLst>
            <c:ext xmlns:c16="http://schemas.microsoft.com/office/drawing/2014/chart" uri="{C3380CC4-5D6E-409C-BE32-E72D297353CC}">
              <c16:uniqueId val="{0000000E-540C-4332-BEC4-2ACA99A4C3FB}"/>
            </c:ext>
          </c:extLst>
        </c:ser>
        <c:ser>
          <c:idx val="15"/>
          <c:order val="15"/>
          <c:tx>
            <c:strRef>
              <c:f>'8.5'!$A$25</c:f>
              <c:strCache>
                <c:ptCount val="1"/>
                <c:pt idx="0">
                  <c:v>Zemní plyn</c:v>
                </c:pt>
              </c:strCache>
            </c:strRef>
          </c:tx>
          <c:spPr>
            <a:pattFill prst="ltUpDiag">
              <a:fgClr>
                <a:srgbClr val="E86158"/>
              </a:fgClr>
              <a:bgClr>
                <a:sysClr val="window" lastClr="FFFFFF"/>
              </a:bgClr>
            </a:pattFill>
          </c:spPr>
          <c:invertIfNegative val="0"/>
          <c:cat>
            <c:strRef>
              <c:f>'8.5'!$C$38:$E$38</c:f>
              <c:strCache>
                <c:ptCount val="3"/>
                <c:pt idx="0">
                  <c:v>Duben</c:v>
                </c:pt>
                <c:pt idx="1">
                  <c:v>Květen</c:v>
                </c:pt>
                <c:pt idx="2">
                  <c:v>Červen</c:v>
                </c:pt>
              </c:strCache>
            </c:strRef>
          </c:cat>
          <c:val>
            <c:numRef>
              <c:f>('8.5'!$B$25,'8.5'!$D$25,'8.5'!$F$25)</c:f>
              <c:numCache>
                <c:formatCode>#\ ##0.0</c:formatCode>
                <c:ptCount val="3"/>
                <c:pt idx="0">
                  <c:v>60964.284999999989</c:v>
                </c:pt>
                <c:pt idx="1">
                  <c:v>28021.198999999997</c:v>
                </c:pt>
                <c:pt idx="2">
                  <c:v>26065.999</c:v>
                </c:pt>
              </c:numCache>
            </c:numRef>
          </c:val>
          <c:extLst>
            <c:ext xmlns:c16="http://schemas.microsoft.com/office/drawing/2014/chart" uri="{C3380CC4-5D6E-409C-BE32-E72D297353CC}">
              <c16:uniqueId val="{0000000F-540C-4332-BEC4-2ACA99A4C3FB}"/>
            </c:ext>
          </c:extLst>
        </c:ser>
        <c:dLbls>
          <c:showLegendKey val="0"/>
          <c:showVal val="0"/>
          <c:showCatName val="0"/>
          <c:showSerName val="0"/>
          <c:showPercent val="0"/>
          <c:showBubbleSize val="0"/>
        </c:dLbls>
        <c:gapWidth val="50"/>
        <c:overlap val="100"/>
        <c:axId val="286905088"/>
        <c:axId val="286906624"/>
      </c:barChart>
      <c:catAx>
        <c:axId val="28690508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906624"/>
        <c:crosses val="autoZero"/>
        <c:auto val="1"/>
        <c:lblAlgn val="ctr"/>
        <c:lblOffset val="100"/>
        <c:noMultiLvlLbl val="0"/>
      </c:catAx>
      <c:valAx>
        <c:axId val="286906624"/>
        <c:scaling>
          <c:orientation val="minMax"/>
          <c:max val="15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90508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accent1"/>
              </a:solidFill>
            </c:spPr>
            <c:extLst>
              <c:ext xmlns:c16="http://schemas.microsoft.com/office/drawing/2014/chart" uri="{C3380CC4-5D6E-409C-BE32-E72D297353CC}">
                <c16:uniqueId val="{00000001-13EF-4B87-8848-FCF0A19B1B2C}"/>
              </c:ext>
            </c:extLst>
          </c:dPt>
          <c:dPt>
            <c:idx val="1"/>
            <c:bubble3D val="0"/>
            <c:spPr>
              <a:solidFill>
                <a:schemeClr val="accent2"/>
              </a:solidFill>
            </c:spPr>
            <c:extLst>
              <c:ext xmlns:c16="http://schemas.microsoft.com/office/drawing/2014/chart" uri="{C3380CC4-5D6E-409C-BE32-E72D297353CC}">
                <c16:uniqueId val="{00000002-13EF-4B87-8848-FCF0A19B1B2C}"/>
              </c:ext>
            </c:extLst>
          </c:dPt>
          <c:dPt>
            <c:idx val="2"/>
            <c:bubble3D val="0"/>
            <c:spPr>
              <a:solidFill>
                <a:schemeClr val="accent3"/>
              </a:solidFill>
            </c:spPr>
            <c:extLst>
              <c:ext xmlns:c16="http://schemas.microsoft.com/office/drawing/2014/chart" uri="{C3380CC4-5D6E-409C-BE32-E72D297353CC}">
                <c16:uniqueId val="{00000003-13EF-4B87-8848-FCF0A19B1B2C}"/>
              </c:ext>
            </c:extLst>
          </c:dPt>
          <c:dPt>
            <c:idx val="3"/>
            <c:bubble3D val="0"/>
            <c:spPr>
              <a:solidFill>
                <a:schemeClr val="accent4"/>
              </a:solidFill>
            </c:spPr>
            <c:extLst>
              <c:ext xmlns:c16="http://schemas.microsoft.com/office/drawing/2014/chart" uri="{C3380CC4-5D6E-409C-BE32-E72D297353CC}">
                <c16:uniqueId val="{00000004-13EF-4B87-8848-FCF0A19B1B2C}"/>
              </c:ext>
            </c:extLst>
          </c:dPt>
          <c:dPt>
            <c:idx val="4"/>
            <c:bubble3D val="0"/>
            <c:spPr>
              <a:solidFill>
                <a:schemeClr val="accent5"/>
              </a:solidFill>
            </c:spPr>
            <c:extLst>
              <c:ext xmlns:c16="http://schemas.microsoft.com/office/drawing/2014/chart" uri="{C3380CC4-5D6E-409C-BE32-E72D297353CC}">
                <c16:uniqueId val="{00000005-13EF-4B87-8848-FCF0A19B1B2C}"/>
              </c:ext>
            </c:extLst>
          </c:dPt>
          <c:dPt>
            <c:idx val="5"/>
            <c:bubble3D val="0"/>
            <c:spPr>
              <a:solidFill>
                <a:schemeClr val="accent6"/>
              </a:solidFill>
            </c:spPr>
            <c:extLst>
              <c:ext xmlns:c16="http://schemas.microsoft.com/office/drawing/2014/chart" uri="{C3380CC4-5D6E-409C-BE32-E72D297353CC}">
                <c16:uniqueId val="{00000006-13EF-4B87-8848-FCF0A19B1B2C}"/>
              </c:ext>
            </c:extLst>
          </c:dPt>
          <c:dPt>
            <c:idx val="6"/>
            <c:bubble3D val="0"/>
            <c:spPr>
              <a:solidFill>
                <a:srgbClr val="F0948F"/>
              </a:solidFill>
            </c:spPr>
            <c:extLst>
              <c:ext xmlns:c16="http://schemas.microsoft.com/office/drawing/2014/chart" uri="{C3380CC4-5D6E-409C-BE32-E72D297353CC}">
                <c16:uniqueId val="{00000007-13EF-4B87-8848-FCF0A19B1B2C}"/>
              </c:ext>
            </c:extLst>
          </c:dPt>
          <c:dPt>
            <c:idx val="7"/>
            <c:bubble3D val="0"/>
            <c:spPr>
              <a:solidFill>
                <a:srgbClr val="F7C9C7"/>
              </a:solidFill>
            </c:spPr>
            <c:extLst>
              <c:ext xmlns:c16="http://schemas.microsoft.com/office/drawing/2014/chart" uri="{C3380CC4-5D6E-409C-BE32-E72D297353CC}">
                <c16:uniqueId val="{00000000-0875-4A16-9BC1-0D39CE297F06}"/>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01-0875-4A16-9BC1-0D39CE297F06}"/>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654E-4B39-8912-AE424469FADD}"/>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654E-4B39-8912-AE424469FADD}"/>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654E-4B39-8912-AE424469FADD}"/>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654E-4B39-8912-AE424469FADD}"/>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654E-4B39-8912-AE424469FADD}"/>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654E-4B39-8912-AE424469FADD}"/>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654E-4B39-8912-AE424469FADD}"/>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654E-4B39-8912-AE424469FADD}"/>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654E-4B39-8912-AE424469FADD}"/>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654E-4B39-8912-AE424469FADD}"/>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654E-4B39-8912-AE424469FADD}"/>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654E-4B39-8912-AE424469FADD}"/>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654E-4B39-8912-AE424469FADD}"/>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654E-4B39-8912-AE424469FADD}"/>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654E-4B39-8912-AE424469FADD}"/>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654E-4B39-8912-AE424469FADD}"/>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accent1"/>
                </a:solidFill>
                <a:effectLst/>
              </a:rPr>
              <a:t>Spotřeba tepla podle </a:t>
            </a:r>
            <a:r>
              <a:rPr lang="cs-CZ" sz="1000">
                <a:solidFill>
                  <a:schemeClr val="accent1"/>
                </a:solidFill>
              </a:rPr>
              <a:t>sektorů</a:t>
            </a:r>
            <a:r>
              <a:rPr lang="cs-CZ" sz="1000" baseline="0">
                <a:solidFill>
                  <a:schemeClr val="accent1"/>
                </a:solidFill>
              </a:rPr>
              <a:t> národního hospodářství</a:t>
            </a:r>
            <a:r>
              <a:rPr lang="cs-CZ" sz="1000">
                <a:solidFill>
                  <a:schemeClr val="accent1"/>
                </a:solidFill>
              </a:rPr>
              <a:t> (TJ)</a:t>
            </a:r>
          </a:p>
        </c:rich>
      </c:tx>
      <c:layout>
        <c:manualLayout>
          <c:xMode val="edge"/>
          <c:yMode val="edge"/>
          <c:x val="7.410497524529088E-3"/>
          <c:y val="0"/>
        </c:manualLayout>
      </c:layout>
      <c:overlay val="0"/>
    </c:title>
    <c:autoTitleDeleted val="0"/>
    <c:plotArea>
      <c:layout>
        <c:manualLayout>
          <c:layoutTarget val="inner"/>
          <c:xMode val="edge"/>
          <c:yMode val="edge"/>
          <c:x val="7.1198914290335355E-2"/>
          <c:y val="0.20676643896334151"/>
          <c:w val="0.61241682696674693"/>
          <c:h val="0.57443326206740719"/>
        </c:manualLayout>
      </c:layout>
      <c:barChart>
        <c:barDir val="col"/>
        <c:grouping val="stacked"/>
        <c:varyColors val="0"/>
        <c:ser>
          <c:idx val="0"/>
          <c:order val="0"/>
          <c:tx>
            <c:strRef>
              <c:f>'8.6'!$A$28</c:f>
              <c:strCache>
                <c:ptCount val="1"/>
                <c:pt idx="0">
                  <c:v>Průmysl</c:v>
                </c:pt>
              </c:strCache>
            </c:strRef>
          </c:tx>
          <c:invertIfNegative val="0"/>
          <c:cat>
            <c:strRef>
              <c:f>'8.6'!$C$38:$E$38</c:f>
              <c:strCache>
                <c:ptCount val="3"/>
                <c:pt idx="0">
                  <c:v>Duben</c:v>
                </c:pt>
                <c:pt idx="1">
                  <c:v>Květen</c:v>
                </c:pt>
                <c:pt idx="2">
                  <c:v>Červen</c:v>
                </c:pt>
              </c:strCache>
            </c:strRef>
          </c:cat>
          <c:val>
            <c:numRef>
              <c:f>('8.6'!$B$28,'8.6'!$D$28,'8.6'!$F$28)</c:f>
              <c:numCache>
                <c:formatCode>#\ ##0.0</c:formatCode>
                <c:ptCount val="3"/>
                <c:pt idx="0">
                  <c:v>67277.342999999993</c:v>
                </c:pt>
                <c:pt idx="1">
                  <c:v>51158.273000000001</c:v>
                </c:pt>
                <c:pt idx="2">
                  <c:v>45990.819000000003</c:v>
                </c:pt>
              </c:numCache>
            </c:numRef>
          </c:val>
          <c:extLst>
            <c:ext xmlns:c16="http://schemas.microsoft.com/office/drawing/2014/chart" uri="{C3380CC4-5D6E-409C-BE32-E72D297353CC}">
              <c16:uniqueId val="{00000000-4BC6-434E-9A23-488B9CF28F3E}"/>
            </c:ext>
          </c:extLst>
        </c:ser>
        <c:ser>
          <c:idx val="1"/>
          <c:order val="1"/>
          <c:tx>
            <c:strRef>
              <c:f>'8.6'!$A$29</c:f>
              <c:strCache>
                <c:ptCount val="1"/>
                <c:pt idx="0">
                  <c:v>Energetika</c:v>
                </c:pt>
              </c:strCache>
            </c:strRef>
          </c:tx>
          <c:invertIfNegative val="0"/>
          <c:cat>
            <c:strRef>
              <c:f>'8.6'!$C$38:$E$38</c:f>
              <c:strCache>
                <c:ptCount val="3"/>
                <c:pt idx="0">
                  <c:v>Duben</c:v>
                </c:pt>
                <c:pt idx="1">
                  <c:v>Květen</c:v>
                </c:pt>
                <c:pt idx="2">
                  <c:v>Červen</c:v>
                </c:pt>
              </c:strCache>
            </c:strRef>
          </c:cat>
          <c:val>
            <c:numRef>
              <c:f>('8.6'!$B$29,'8.6'!$D$29,'8.6'!$F$29)</c:f>
              <c:numCache>
                <c:formatCode>#\ ##0.0</c:formatCode>
                <c:ptCount val="3"/>
                <c:pt idx="0">
                  <c:v>574.63999999999987</c:v>
                </c:pt>
                <c:pt idx="1">
                  <c:v>310.88</c:v>
                </c:pt>
                <c:pt idx="2">
                  <c:v>223.95</c:v>
                </c:pt>
              </c:numCache>
            </c:numRef>
          </c:val>
          <c:extLst>
            <c:ext xmlns:c16="http://schemas.microsoft.com/office/drawing/2014/chart" uri="{C3380CC4-5D6E-409C-BE32-E72D297353CC}">
              <c16:uniqueId val="{00000001-4BC6-434E-9A23-488B9CF28F3E}"/>
            </c:ext>
          </c:extLst>
        </c:ser>
        <c:ser>
          <c:idx val="2"/>
          <c:order val="2"/>
          <c:tx>
            <c:strRef>
              <c:f>'8.6'!$A$30</c:f>
              <c:strCache>
                <c:ptCount val="1"/>
                <c:pt idx="0">
                  <c:v>Doprava</c:v>
                </c:pt>
              </c:strCache>
            </c:strRef>
          </c:tx>
          <c:invertIfNegative val="0"/>
          <c:cat>
            <c:strRef>
              <c:f>'8.6'!$C$38:$E$38</c:f>
              <c:strCache>
                <c:ptCount val="3"/>
                <c:pt idx="0">
                  <c:v>Duben</c:v>
                </c:pt>
                <c:pt idx="1">
                  <c:v>Květen</c:v>
                </c:pt>
                <c:pt idx="2">
                  <c:v>Červen</c:v>
                </c:pt>
              </c:strCache>
            </c:strRef>
          </c:cat>
          <c:val>
            <c:numRef>
              <c:f>('8.6'!$B$30,'8.6'!$D$30,'8.6'!$F$30)</c:f>
              <c:numCache>
                <c:formatCode>#\ ##0.0</c:formatCode>
                <c:ptCount val="3"/>
                <c:pt idx="0">
                  <c:v>1723.9</c:v>
                </c:pt>
                <c:pt idx="1">
                  <c:v>451.5</c:v>
                </c:pt>
                <c:pt idx="2">
                  <c:v>164.4</c:v>
                </c:pt>
              </c:numCache>
            </c:numRef>
          </c:val>
          <c:extLst>
            <c:ext xmlns:c16="http://schemas.microsoft.com/office/drawing/2014/chart" uri="{C3380CC4-5D6E-409C-BE32-E72D297353CC}">
              <c16:uniqueId val="{00000002-4BC6-434E-9A23-488B9CF28F3E}"/>
            </c:ext>
          </c:extLst>
        </c:ser>
        <c:ser>
          <c:idx val="3"/>
          <c:order val="3"/>
          <c:tx>
            <c:strRef>
              <c:f>'8.6'!$A$31</c:f>
              <c:strCache>
                <c:ptCount val="1"/>
                <c:pt idx="0">
                  <c:v>Stavebnictví</c:v>
                </c:pt>
              </c:strCache>
            </c:strRef>
          </c:tx>
          <c:invertIfNegative val="0"/>
          <c:cat>
            <c:strRef>
              <c:f>'8.6'!$C$38:$E$38</c:f>
              <c:strCache>
                <c:ptCount val="3"/>
                <c:pt idx="0">
                  <c:v>Duben</c:v>
                </c:pt>
                <c:pt idx="1">
                  <c:v>Květen</c:v>
                </c:pt>
                <c:pt idx="2">
                  <c:v>Červen</c:v>
                </c:pt>
              </c:strCache>
            </c:strRef>
          </c:cat>
          <c:val>
            <c:numRef>
              <c:f>('8.6'!$B$31,'8.6'!$D$31,'8.6'!$F$31)</c:f>
              <c:numCache>
                <c:formatCode>#\ ##0.0</c:formatCode>
                <c:ptCount val="3"/>
                <c:pt idx="0">
                  <c:v>772</c:v>
                </c:pt>
                <c:pt idx="1">
                  <c:v>159</c:v>
                </c:pt>
                <c:pt idx="2">
                  <c:v>192</c:v>
                </c:pt>
              </c:numCache>
            </c:numRef>
          </c:val>
          <c:extLst>
            <c:ext xmlns:c16="http://schemas.microsoft.com/office/drawing/2014/chart" uri="{C3380CC4-5D6E-409C-BE32-E72D297353CC}">
              <c16:uniqueId val="{00000003-4BC6-434E-9A23-488B9CF28F3E}"/>
            </c:ext>
          </c:extLst>
        </c:ser>
        <c:ser>
          <c:idx val="4"/>
          <c:order val="4"/>
          <c:tx>
            <c:strRef>
              <c:f>'8.6'!$A$32</c:f>
              <c:strCache>
                <c:ptCount val="1"/>
                <c:pt idx="0">
                  <c:v>Zemědělství a lesnictví</c:v>
                </c:pt>
              </c:strCache>
            </c:strRef>
          </c:tx>
          <c:invertIfNegative val="0"/>
          <c:cat>
            <c:strRef>
              <c:f>'8.6'!$C$38:$E$38</c:f>
              <c:strCache>
                <c:ptCount val="3"/>
                <c:pt idx="0">
                  <c:v>Duben</c:v>
                </c:pt>
                <c:pt idx="1">
                  <c:v>Květen</c:v>
                </c:pt>
                <c:pt idx="2">
                  <c:v>Červen</c:v>
                </c:pt>
              </c:strCache>
            </c:strRef>
          </c:cat>
          <c:val>
            <c:numRef>
              <c:f>('8.6'!$B$32,'8.6'!$D$32,'8.6'!$F$32)</c:f>
              <c:numCache>
                <c:formatCode>#\ ##0.0</c:formatCode>
                <c:ptCount val="3"/>
                <c:pt idx="0">
                  <c:v>87</c:v>
                </c:pt>
                <c:pt idx="1">
                  <c:v>29</c:v>
                </c:pt>
                <c:pt idx="2">
                  <c:v>13</c:v>
                </c:pt>
              </c:numCache>
            </c:numRef>
          </c:val>
          <c:extLst>
            <c:ext xmlns:c16="http://schemas.microsoft.com/office/drawing/2014/chart" uri="{C3380CC4-5D6E-409C-BE32-E72D297353CC}">
              <c16:uniqueId val="{00000004-4BC6-434E-9A23-488B9CF28F3E}"/>
            </c:ext>
          </c:extLst>
        </c:ser>
        <c:ser>
          <c:idx val="5"/>
          <c:order val="5"/>
          <c:tx>
            <c:strRef>
              <c:f>'8.6'!$A$33</c:f>
              <c:strCache>
                <c:ptCount val="1"/>
                <c:pt idx="0">
                  <c:v>Domácnosti</c:v>
                </c:pt>
              </c:strCache>
            </c:strRef>
          </c:tx>
          <c:spPr>
            <a:solidFill>
              <a:schemeClr val="accent6"/>
            </a:solidFill>
          </c:spPr>
          <c:invertIfNegative val="0"/>
          <c:cat>
            <c:strRef>
              <c:f>'8.6'!$C$38:$E$38</c:f>
              <c:strCache>
                <c:ptCount val="3"/>
                <c:pt idx="0">
                  <c:v>Duben</c:v>
                </c:pt>
                <c:pt idx="1">
                  <c:v>Květen</c:v>
                </c:pt>
                <c:pt idx="2">
                  <c:v>Červen</c:v>
                </c:pt>
              </c:strCache>
            </c:strRef>
          </c:cat>
          <c:val>
            <c:numRef>
              <c:f>('8.6'!$B$33,'8.6'!$D$33,'8.6'!$F$33)</c:f>
              <c:numCache>
                <c:formatCode>#\ ##0.0</c:formatCode>
                <c:ptCount val="3"/>
                <c:pt idx="0">
                  <c:v>142293.15999999997</c:v>
                </c:pt>
                <c:pt idx="1">
                  <c:v>54899.330000000009</c:v>
                </c:pt>
                <c:pt idx="2">
                  <c:v>36523.18</c:v>
                </c:pt>
              </c:numCache>
            </c:numRef>
          </c:val>
          <c:extLst>
            <c:ext xmlns:c16="http://schemas.microsoft.com/office/drawing/2014/chart" uri="{C3380CC4-5D6E-409C-BE32-E72D297353CC}">
              <c16:uniqueId val="{00000005-4BC6-434E-9A23-488B9CF28F3E}"/>
            </c:ext>
          </c:extLst>
        </c:ser>
        <c:ser>
          <c:idx val="6"/>
          <c:order val="6"/>
          <c:tx>
            <c:strRef>
              <c:f>'8.6'!$A$34</c:f>
              <c:strCache>
                <c:ptCount val="1"/>
                <c:pt idx="0">
                  <c:v>Obchod, služby, školství, zdravotnictví</c:v>
                </c:pt>
              </c:strCache>
            </c:strRef>
          </c:tx>
          <c:spPr>
            <a:solidFill>
              <a:srgbClr val="F0948F"/>
            </a:solidFill>
          </c:spPr>
          <c:invertIfNegative val="0"/>
          <c:cat>
            <c:strRef>
              <c:f>'8.6'!$C$38:$E$38</c:f>
              <c:strCache>
                <c:ptCount val="3"/>
                <c:pt idx="0">
                  <c:v>Duben</c:v>
                </c:pt>
                <c:pt idx="1">
                  <c:v>Květen</c:v>
                </c:pt>
                <c:pt idx="2">
                  <c:v>Červen</c:v>
                </c:pt>
              </c:strCache>
            </c:strRef>
          </c:cat>
          <c:val>
            <c:numRef>
              <c:f>('8.6'!$B$34,'8.6'!$D$34,'8.6'!$F$34)</c:f>
              <c:numCache>
                <c:formatCode>#\ ##0.0</c:formatCode>
                <c:ptCount val="3"/>
                <c:pt idx="0">
                  <c:v>85346.409999999974</c:v>
                </c:pt>
                <c:pt idx="1">
                  <c:v>27636.987999999998</c:v>
                </c:pt>
                <c:pt idx="2">
                  <c:v>16374.158999999998</c:v>
                </c:pt>
              </c:numCache>
            </c:numRef>
          </c:val>
          <c:extLst>
            <c:ext xmlns:c16="http://schemas.microsoft.com/office/drawing/2014/chart" uri="{C3380CC4-5D6E-409C-BE32-E72D297353CC}">
              <c16:uniqueId val="{00000006-4BC6-434E-9A23-488B9CF28F3E}"/>
            </c:ext>
          </c:extLst>
        </c:ser>
        <c:ser>
          <c:idx val="7"/>
          <c:order val="7"/>
          <c:tx>
            <c:strRef>
              <c:f>'8.6'!$A$35</c:f>
              <c:strCache>
                <c:ptCount val="1"/>
                <c:pt idx="0">
                  <c:v>Ostatní</c:v>
                </c:pt>
              </c:strCache>
            </c:strRef>
          </c:tx>
          <c:spPr>
            <a:solidFill>
              <a:srgbClr val="F7C9C7"/>
            </a:solidFill>
          </c:spPr>
          <c:invertIfNegative val="0"/>
          <c:cat>
            <c:strRef>
              <c:f>'8.6'!$C$38:$E$38</c:f>
              <c:strCache>
                <c:ptCount val="3"/>
                <c:pt idx="0">
                  <c:v>Duben</c:v>
                </c:pt>
                <c:pt idx="1">
                  <c:v>Květen</c:v>
                </c:pt>
                <c:pt idx="2">
                  <c:v>Červen</c:v>
                </c:pt>
              </c:strCache>
            </c:strRef>
          </c:cat>
          <c:val>
            <c:numRef>
              <c:f>('8.6'!$B$35,'8.6'!$D$35,'8.6'!$F$35)</c:f>
              <c:numCache>
                <c:formatCode>#\ ##0.0</c:formatCode>
                <c:ptCount val="3"/>
                <c:pt idx="0">
                  <c:v>5118.6090000000004</c:v>
                </c:pt>
                <c:pt idx="1">
                  <c:v>2563.0749999999998</c:v>
                </c:pt>
                <c:pt idx="2">
                  <c:v>2823.5729999999999</c:v>
                </c:pt>
              </c:numCache>
            </c:numRef>
          </c:val>
          <c:extLst>
            <c:ext xmlns:c16="http://schemas.microsoft.com/office/drawing/2014/chart" uri="{C3380CC4-5D6E-409C-BE32-E72D297353CC}">
              <c16:uniqueId val="{00000007-4BC6-434E-9A23-488B9CF28F3E}"/>
            </c:ext>
          </c:extLst>
        </c:ser>
        <c:dLbls>
          <c:showLegendKey val="0"/>
          <c:showVal val="0"/>
          <c:showCatName val="0"/>
          <c:showSerName val="0"/>
          <c:showPercent val="0"/>
          <c:showBubbleSize val="0"/>
        </c:dLbls>
        <c:gapWidth val="50"/>
        <c:overlap val="100"/>
        <c:axId val="286819840"/>
        <c:axId val="286821376"/>
      </c:barChart>
      <c:catAx>
        <c:axId val="2868198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821376"/>
        <c:crosses val="autoZero"/>
        <c:auto val="1"/>
        <c:lblAlgn val="ctr"/>
        <c:lblOffset val="100"/>
        <c:noMultiLvlLbl val="0"/>
      </c:catAx>
      <c:valAx>
        <c:axId val="286821376"/>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81984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0.11001674014869284"/>
          <c:y val="0.20117725284339458"/>
          <c:w val="0.78119817301062278"/>
          <c:h val="0.30708451443569551"/>
        </c:manualLayout>
      </c:layout>
      <c:barChart>
        <c:barDir val="bar"/>
        <c:grouping val="clustered"/>
        <c:varyColors val="0"/>
        <c:ser>
          <c:idx val="0"/>
          <c:order val="0"/>
          <c:tx>
            <c:strRef>
              <c:f>'8.6'!$A$38</c:f>
              <c:strCache>
                <c:ptCount val="1"/>
                <c:pt idx="0">
                  <c:v>Instalovaný výkon</c:v>
                </c:pt>
              </c:strCache>
            </c:strRef>
          </c:tx>
          <c:invertIfNegative val="0"/>
          <c:val>
            <c:numRef>
              <c:f>'8.6'!$B$38</c:f>
              <c:numCache>
                <c:formatCode>0.0%</c:formatCode>
                <c:ptCount val="1"/>
                <c:pt idx="0">
                  <c:v>2.7191181883924741E-2</c:v>
                </c:pt>
              </c:numCache>
            </c:numRef>
          </c:val>
          <c:extLst>
            <c:ext xmlns:c16="http://schemas.microsoft.com/office/drawing/2014/chart" uri="{C3380CC4-5D6E-409C-BE32-E72D297353CC}">
              <c16:uniqueId val="{00000000-959C-46A4-A3E1-0DDC2617E363}"/>
            </c:ext>
          </c:extLst>
        </c:ser>
        <c:ser>
          <c:idx val="1"/>
          <c:order val="1"/>
          <c:tx>
            <c:strRef>
              <c:f>'8.6'!$A$39</c:f>
              <c:strCache>
                <c:ptCount val="1"/>
                <c:pt idx="0">
                  <c:v>Výroba tepla brutto</c:v>
                </c:pt>
              </c:strCache>
            </c:strRef>
          </c:tx>
          <c:invertIfNegative val="0"/>
          <c:val>
            <c:numRef>
              <c:f>'8.6'!$B$39</c:f>
              <c:numCache>
                <c:formatCode>0.0%</c:formatCode>
                <c:ptCount val="1"/>
                <c:pt idx="0">
                  <c:v>2.6453373669025341E-2</c:v>
                </c:pt>
              </c:numCache>
            </c:numRef>
          </c:val>
          <c:extLst>
            <c:ext xmlns:c16="http://schemas.microsoft.com/office/drawing/2014/chart" uri="{C3380CC4-5D6E-409C-BE32-E72D297353CC}">
              <c16:uniqueId val="{00000001-959C-46A4-A3E1-0DDC2617E363}"/>
            </c:ext>
          </c:extLst>
        </c:ser>
        <c:ser>
          <c:idx val="2"/>
          <c:order val="2"/>
          <c:tx>
            <c:strRef>
              <c:f>'8.6'!$A$40</c:f>
              <c:strCache>
                <c:ptCount val="1"/>
                <c:pt idx="0">
                  <c:v>Dodávky tepla</c:v>
                </c:pt>
              </c:strCache>
            </c:strRef>
          </c:tx>
          <c:invertIfNegative val="0"/>
          <c:val>
            <c:numRef>
              <c:f>'8.6'!$B$40</c:f>
              <c:numCache>
                <c:formatCode>0.0%</c:formatCode>
                <c:ptCount val="1"/>
                <c:pt idx="0">
                  <c:v>3.7331554784002768E-2</c:v>
                </c:pt>
              </c:numCache>
            </c:numRef>
          </c:val>
          <c:extLst>
            <c:ext xmlns:c16="http://schemas.microsoft.com/office/drawing/2014/chart" uri="{C3380CC4-5D6E-409C-BE32-E72D297353CC}">
              <c16:uniqueId val="{00000002-959C-46A4-A3E1-0DDC2617E363}"/>
            </c:ext>
          </c:extLst>
        </c:ser>
        <c:dLbls>
          <c:showLegendKey val="0"/>
          <c:showVal val="0"/>
          <c:showCatName val="0"/>
          <c:showSerName val="0"/>
          <c:showPercent val="0"/>
          <c:showBubbleSize val="0"/>
        </c:dLbls>
        <c:gapWidth val="150"/>
        <c:axId val="287458816"/>
        <c:axId val="287460352"/>
      </c:barChart>
      <c:catAx>
        <c:axId val="287458816"/>
        <c:scaling>
          <c:orientation val="maxMin"/>
        </c:scaling>
        <c:delete val="0"/>
        <c:axPos val="l"/>
        <c:numFmt formatCode="General" sourceLinked="1"/>
        <c:majorTickMark val="none"/>
        <c:minorTickMark val="none"/>
        <c:tickLblPos val="none"/>
        <c:crossAx val="287460352"/>
        <c:crosses val="autoZero"/>
        <c:auto val="1"/>
        <c:lblAlgn val="ctr"/>
        <c:lblOffset val="100"/>
        <c:noMultiLvlLbl val="0"/>
      </c:catAx>
      <c:valAx>
        <c:axId val="287460352"/>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pPr>
            <a:endParaRPr lang="cs-CZ"/>
          </a:p>
        </c:txPr>
        <c:crossAx val="287458816"/>
        <c:crosses val="max"/>
        <c:crossBetween val="between"/>
        <c:majorUnit val="0.1"/>
      </c:valAx>
    </c:plotArea>
    <c:legend>
      <c:legendPos val="b"/>
      <c:layout>
        <c:manualLayout>
          <c:xMode val="edge"/>
          <c:yMode val="edge"/>
          <c:x val="6.9449477811089509E-3"/>
          <c:y val="0.65802137779689651"/>
          <c:w val="0.69069517548809689"/>
          <c:h val="0.33153826082794635"/>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1.5771851879898952E-3"/>
          <c:y val="1.6209679220659044E-2"/>
        </c:manualLayout>
      </c:layout>
      <c:overlay val="0"/>
    </c:title>
    <c:autoTitleDeleted val="0"/>
    <c:plotArea>
      <c:layout>
        <c:manualLayout>
          <c:layoutTarget val="inner"/>
          <c:xMode val="edge"/>
          <c:yMode val="edge"/>
          <c:x val="0.16497442402322599"/>
          <c:y val="0.22795698924731184"/>
          <c:w val="0.79622485973277224"/>
          <c:h val="0.58296774193548395"/>
        </c:manualLayout>
      </c:layout>
      <c:barChart>
        <c:barDir val="col"/>
        <c:grouping val="stacked"/>
        <c:varyColors val="0"/>
        <c:ser>
          <c:idx val="0"/>
          <c:order val="0"/>
          <c:tx>
            <c:strRef>
              <c:f>'8.6'!$A$10</c:f>
              <c:strCache>
                <c:ptCount val="1"/>
                <c:pt idx="0">
                  <c:v>Biomasa</c:v>
                </c:pt>
              </c:strCache>
            </c:strRef>
          </c:tx>
          <c:spPr>
            <a:solidFill>
              <a:srgbClr val="23315F"/>
            </a:solidFill>
          </c:spPr>
          <c:invertIfNegative val="0"/>
          <c:cat>
            <c:strRef>
              <c:f>'8.6'!$C$38:$E$38</c:f>
              <c:strCache>
                <c:ptCount val="3"/>
                <c:pt idx="0">
                  <c:v>Duben</c:v>
                </c:pt>
                <c:pt idx="1">
                  <c:v>Květen</c:v>
                </c:pt>
                <c:pt idx="2">
                  <c:v>Červen</c:v>
                </c:pt>
              </c:strCache>
            </c:strRef>
          </c:cat>
          <c:val>
            <c:numRef>
              <c:f>('8.6'!$B$10,'8.6'!$D$10,'8.6'!$F$10)</c:f>
              <c:numCache>
                <c:formatCode>#\ ##0.0</c:formatCode>
                <c:ptCount val="3"/>
                <c:pt idx="0">
                  <c:v>41769.99</c:v>
                </c:pt>
                <c:pt idx="1">
                  <c:v>36838.189999999995</c:v>
                </c:pt>
                <c:pt idx="2">
                  <c:v>29910.11</c:v>
                </c:pt>
              </c:numCache>
            </c:numRef>
          </c:val>
          <c:extLst>
            <c:ext xmlns:c16="http://schemas.microsoft.com/office/drawing/2014/chart" uri="{C3380CC4-5D6E-409C-BE32-E72D297353CC}">
              <c16:uniqueId val="{00000000-0903-4E1A-9723-6717129C30F9}"/>
            </c:ext>
          </c:extLst>
        </c:ser>
        <c:ser>
          <c:idx val="1"/>
          <c:order val="1"/>
          <c:tx>
            <c:strRef>
              <c:f>'8.6'!$A$11</c:f>
              <c:strCache>
                <c:ptCount val="1"/>
                <c:pt idx="0">
                  <c:v>Bioplyn</c:v>
                </c:pt>
              </c:strCache>
            </c:strRef>
          </c:tx>
          <c:spPr>
            <a:solidFill>
              <a:srgbClr val="5A6588"/>
            </a:solidFill>
          </c:spPr>
          <c:invertIfNegative val="0"/>
          <c:cat>
            <c:strRef>
              <c:f>'8.6'!$C$38:$E$38</c:f>
              <c:strCache>
                <c:ptCount val="3"/>
                <c:pt idx="0">
                  <c:v>Duben</c:v>
                </c:pt>
                <c:pt idx="1">
                  <c:v>Květen</c:v>
                </c:pt>
                <c:pt idx="2">
                  <c:v>Červen</c:v>
                </c:pt>
              </c:strCache>
            </c:strRef>
          </c:cat>
          <c:val>
            <c:numRef>
              <c:f>('8.6'!$B$11,'8.6'!$D$11,'8.6'!$F$11)</c:f>
              <c:numCache>
                <c:formatCode>#\ ##0.0</c:formatCode>
                <c:ptCount val="3"/>
                <c:pt idx="0">
                  <c:v>4348.3850000000002</c:v>
                </c:pt>
                <c:pt idx="1">
                  <c:v>2696.6689999999999</c:v>
                </c:pt>
                <c:pt idx="2">
                  <c:v>1839.6419999999998</c:v>
                </c:pt>
              </c:numCache>
            </c:numRef>
          </c:val>
          <c:extLst>
            <c:ext xmlns:c16="http://schemas.microsoft.com/office/drawing/2014/chart" uri="{C3380CC4-5D6E-409C-BE32-E72D297353CC}">
              <c16:uniqueId val="{00000001-0903-4E1A-9723-6717129C30F9}"/>
            </c:ext>
          </c:extLst>
        </c:ser>
        <c:ser>
          <c:idx val="2"/>
          <c:order val="2"/>
          <c:tx>
            <c:strRef>
              <c:f>'8.6'!$A$12</c:f>
              <c:strCache>
                <c:ptCount val="1"/>
                <c:pt idx="0">
                  <c:v>Černé uhlí</c:v>
                </c:pt>
              </c:strCache>
            </c:strRef>
          </c:tx>
          <c:spPr>
            <a:solidFill>
              <a:srgbClr val="9198B0"/>
            </a:solidFill>
          </c:spPr>
          <c:invertIfNegative val="0"/>
          <c:cat>
            <c:strRef>
              <c:f>'8.6'!$C$38:$E$38</c:f>
              <c:strCache>
                <c:ptCount val="3"/>
                <c:pt idx="0">
                  <c:v>Duben</c:v>
                </c:pt>
                <c:pt idx="1">
                  <c:v>Květen</c:v>
                </c:pt>
                <c:pt idx="2">
                  <c:v>Červen</c:v>
                </c:pt>
              </c:strCache>
            </c:strRef>
          </c:cat>
          <c:val>
            <c:numRef>
              <c:f>('8.6'!$B$12,'8.6'!$D$12,'8.6'!$F$12)</c:f>
              <c:numCache>
                <c:formatCode>#\ ##0.0</c:formatCode>
                <c:ptCount val="3"/>
                <c:pt idx="0">
                  <c:v>6686.37</c:v>
                </c:pt>
                <c:pt idx="1">
                  <c:v>2643.53</c:v>
                </c:pt>
                <c:pt idx="2">
                  <c:v>1571.46</c:v>
                </c:pt>
              </c:numCache>
            </c:numRef>
          </c:val>
          <c:extLst>
            <c:ext xmlns:c16="http://schemas.microsoft.com/office/drawing/2014/chart" uri="{C3380CC4-5D6E-409C-BE32-E72D297353CC}">
              <c16:uniqueId val="{00000002-0903-4E1A-9723-6717129C30F9}"/>
            </c:ext>
          </c:extLst>
        </c:ser>
        <c:ser>
          <c:idx val="3"/>
          <c:order val="3"/>
          <c:tx>
            <c:strRef>
              <c:f>'8.6'!$A$13</c:f>
              <c:strCache>
                <c:ptCount val="1"/>
                <c:pt idx="0">
                  <c:v>Elektrická energie</c:v>
                </c:pt>
              </c:strCache>
            </c:strRef>
          </c:tx>
          <c:spPr>
            <a:solidFill>
              <a:srgbClr val="C8CBD7"/>
            </a:solidFill>
          </c:spPr>
          <c:invertIfNegative val="0"/>
          <c:cat>
            <c:strRef>
              <c:f>'8.6'!$C$38:$E$38</c:f>
              <c:strCache>
                <c:ptCount val="3"/>
                <c:pt idx="0">
                  <c:v>Duben</c:v>
                </c:pt>
                <c:pt idx="1">
                  <c:v>Květen</c:v>
                </c:pt>
                <c:pt idx="2">
                  <c:v>Červen</c:v>
                </c:pt>
              </c:strCache>
            </c:strRef>
          </c:cat>
          <c:val>
            <c:numRef>
              <c:f>('8.6'!$B$13,'8.6'!$D$13,'8.6'!$F$13)</c:f>
              <c:numCache>
                <c:formatCode>#\ ##0.0</c:formatCode>
                <c:ptCount val="3"/>
                <c:pt idx="0">
                  <c:v>0</c:v>
                </c:pt>
                <c:pt idx="1">
                  <c:v>0</c:v>
                </c:pt>
                <c:pt idx="2">
                  <c:v>0</c:v>
                </c:pt>
              </c:numCache>
            </c:numRef>
          </c:val>
          <c:extLst>
            <c:ext xmlns:c16="http://schemas.microsoft.com/office/drawing/2014/chart" uri="{C3380CC4-5D6E-409C-BE32-E72D297353CC}">
              <c16:uniqueId val="{00000003-0903-4E1A-9723-6717129C30F9}"/>
            </c:ext>
          </c:extLst>
        </c:ser>
        <c:ser>
          <c:idx val="4"/>
          <c:order val="4"/>
          <c:tx>
            <c:strRef>
              <c:f>'8.6'!$A$14</c:f>
              <c:strCache>
                <c:ptCount val="1"/>
                <c:pt idx="0">
                  <c:v>Energie prostředí (tepelné čerpadlo)</c:v>
                </c:pt>
              </c:strCache>
            </c:strRef>
          </c:tx>
          <c:spPr>
            <a:solidFill>
              <a:srgbClr val="E02C1F"/>
            </a:solidFill>
          </c:spPr>
          <c:invertIfNegative val="0"/>
          <c:cat>
            <c:strRef>
              <c:f>'8.6'!$C$38:$E$38</c:f>
              <c:strCache>
                <c:ptCount val="3"/>
                <c:pt idx="0">
                  <c:v>Duben</c:v>
                </c:pt>
                <c:pt idx="1">
                  <c:v>Květen</c:v>
                </c:pt>
                <c:pt idx="2">
                  <c:v>Červen</c:v>
                </c:pt>
              </c:strCache>
            </c:strRef>
          </c:cat>
          <c:val>
            <c:numRef>
              <c:f>('8.6'!$B$14,'8.6'!$D$14,'8.6'!$F$14)</c:f>
              <c:numCache>
                <c:formatCode>#\ ##0.0</c:formatCode>
                <c:ptCount val="3"/>
                <c:pt idx="0">
                  <c:v>0</c:v>
                </c:pt>
                <c:pt idx="1">
                  <c:v>0</c:v>
                </c:pt>
                <c:pt idx="2">
                  <c:v>0</c:v>
                </c:pt>
              </c:numCache>
            </c:numRef>
          </c:val>
          <c:extLst>
            <c:ext xmlns:c16="http://schemas.microsoft.com/office/drawing/2014/chart" uri="{C3380CC4-5D6E-409C-BE32-E72D297353CC}">
              <c16:uniqueId val="{00000004-0903-4E1A-9723-6717129C30F9}"/>
            </c:ext>
          </c:extLst>
        </c:ser>
        <c:ser>
          <c:idx val="5"/>
          <c:order val="5"/>
          <c:tx>
            <c:strRef>
              <c:f>'8.6'!$A$15</c:f>
              <c:strCache>
                <c:ptCount val="1"/>
                <c:pt idx="0">
                  <c:v>Energie Slunce (solární kolektor)</c:v>
                </c:pt>
              </c:strCache>
            </c:strRef>
          </c:tx>
          <c:spPr>
            <a:solidFill>
              <a:srgbClr val="E86158"/>
            </a:solidFill>
          </c:spPr>
          <c:invertIfNegative val="0"/>
          <c:cat>
            <c:strRef>
              <c:f>'8.6'!$C$38:$E$38</c:f>
              <c:strCache>
                <c:ptCount val="3"/>
                <c:pt idx="0">
                  <c:v>Duben</c:v>
                </c:pt>
                <c:pt idx="1">
                  <c:v>Květen</c:v>
                </c:pt>
                <c:pt idx="2">
                  <c:v>Červen</c:v>
                </c:pt>
              </c:strCache>
            </c:strRef>
          </c:cat>
          <c:val>
            <c:numRef>
              <c:f>('8.6'!$B$15,'8.6'!$D$15,'8.6'!$F$15)</c:f>
              <c:numCache>
                <c:formatCode>#\ ##0.0</c:formatCode>
                <c:ptCount val="3"/>
                <c:pt idx="0">
                  <c:v>0.3</c:v>
                </c:pt>
                <c:pt idx="1">
                  <c:v>0</c:v>
                </c:pt>
                <c:pt idx="2">
                  <c:v>0.6</c:v>
                </c:pt>
              </c:numCache>
            </c:numRef>
          </c:val>
          <c:extLst>
            <c:ext xmlns:c16="http://schemas.microsoft.com/office/drawing/2014/chart" uri="{C3380CC4-5D6E-409C-BE32-E72D297353CC}">
              <c16:uniqueId val="{00000005-0903-4E1A-9723-6717129C30F9}"/>
            </c:ext>
          </c:extLst>
        </c:ser>
        <c:ser>
          <c:idx val="6"/>
          <c:order val="6"/>
          <c:tx>
            <c:strRef>
              <c:f>'8.6'!$A$16</c:f>
              <c:strCache>
                <c:ptCount val="1"/>
                <c:pt idx="0">
                  <c:v>Hnědé uhlí</c:v>
                </c:pt>
              </c:strCache>
            </c:strRef>
          </c:tx>
          <c:spPr>
            <a:solidFill>
              <a:srgbClr val="F0948F"/>
            </a:solidFill>
          </c:spPr>
          <c:invertIfNegative val="0"/>
          <c:cat>
            <c:strRef>
              <c:f>'8.6'!$C$38:$E$38</c:f>
              <c:strCache>
                <c:ptCount val="3"/>
                <c:pt idx="0">
                  <c:v>Duben</c:v>
                </c:pt>
                <c:pt idx="1">
                  <c:v>Květen</c:v>
                </c:pt>
                <c:pt idx="2">
                  <c:v>Červen</c:v>
                </c:pt>
              </c:strCache>
            </c:strRef>
          </c:cat>
          <c:val>
            <c:numRef>
              <c:f>('8.6'!$B$16,'8.6'!$D$16,'8.6'!$F$16)</c:f>
              <c:numCache>
                <c:formatCode>#\ ##0.0</c:formatCode>
                <c:ptCount val="3"/>
                <c:pt idx="0">
                  <c:v>129997.04</c:v>
                </c:pt>
                <c:pt idx="1">
                  <c:v>63945.93</c:v>
                </c:pt>
                <c:pt idx="2">
                  <c:v>46234.16</c:v>
                </c:pt>
              </c:numCache>
            </c:numRef>
          </c:val>
          <c:extLst>
            <c:ext xmlns:c16="http://schemas.microsoft.com/office/drawing/2014/chart" uri="{C3380CC4-5D6E-409C-BE32-E72D297353CC}">
              <c16:uniqueId val="{00000006-0903-4E1A-9723-6717129C30F9}"/>
            </c:ext>
          </c:extLst>
        </c:ser>
        <c:ser>
          <c:idx val="7"/>
          <c:order val="7"/>
          <c:tx>
            <c:strRef>
              <c:f>'8.6'!$A$17</c:f>
              <c:strCache>
                <c:ptCount val="1"/>
                <c:pt idx="0">
                  <c:v>Jaderné palivo</c:v>
                </c:pt>
              </c:strCache>
            </c:strRef>
          </c:tx>
          <c:spPr>
            <a:solidFill>
              <a:srgbClr val="F7C9C7"/>
            </a:solidFill>
          </c:spPr>
          <c:invertIfNegative val="0"/>
          <c:cat>
            <c:strRef>
              <c:f>'8.6'!$C$38:$E$38</c:f>
              <c:strCache>
                <c:ptCount val="3"/>
                <c:pt idx="0">
                  <c:v>Duben</c:v>
                </c:pt>
                <c:pt idx="1">
                  <c:v>Květen</c:v>
                </c:pt>
                <c:pt idx="2">
                  <c:v>Červen</c:v>
                </c:pt>
              </c:strCache>
            </c:strRef>
          </c:cat>
          <c:val>
            <c:numRef>
              <c:f>('8.6'!$B$17,'8.6'!$D$17,'8.6'!$F$17)</c:f>
              <c:numCache>
                <c:formatCode>#\ ##0.0</c:formatCode>
                <c:ptCount val="3"/>
                <c:pt idx="0">
                  <c:v>0</c:v>
                </c:pt>
                <c:pt idx="1">
                  <c:v>0</c:v>
                </c:pt>
                <c:pt idx="2">
                  <c:v>0</c:v>
                </c:pt>
              </c:numCache>
            </c:numRef>
          </c:val>
          <c:extLst>
            <c:ext xmlns:c16="http://schemas.microsoft.com/office/drawing/2014/chart" uri="{C3380CC4-5D6E-409C-BE32-E72D297353CC}">
              <c16:uniqueId val="{00000007-0903-4E1A-9723-6717129C30F9}"/>
            </c:ext>
          </c:extLst>
        </c:ser>
        <c:ser>
          <c:idx val="8"/>
          <c:order val="8"/>
          <c:tx>
            <c:strRef>
              <c:f>'8.6'!$A$18</c:f>
              <c:strCache>
                <c:ptCount val="1"/>
                <c:pt idx="0">
                  <c:v>Koks</c:v>
                </c:pt>
              </c:strCache>
            </c:strRef>
          </c:tx>
          <c:spPr>
            <a:solidFill>
              <a:srgbClr val="262626"/>
            </a:solidFill>
          </c:spPr>
          <c:invertIfNegative val="0"/>
          <c:cat>
            <c:strRef>
              <c:f>'8.6'!$C$38:$E$38</c:f>
              <c:strCache>
                <c:ptCount val="3"/>
                <c:pt idx="0">
                  <c:v>Duben</c:v>
                </c:pt>
                <c:pt idx="1">
                  <c:v>Květen</c:v>
                </c:pt>
                <c:pt idx="2">
                  <c:v>Červen</c:v>
                </c:pt>
              </c:strCache>
            </c:strRef>
          </c:cat>
          <c:val>
            <c:numRef>
              <c:f>('8.6'!$B$18,'8.6'!$D$18,'8.6'!$F$18)</c:f>
              <c:numCache>
                <c:formatCode>#\ ##0.0</c:formatCode>
                <c:ptCount val="3"/>
                <c:pt idx="0">
                  <c:v>0</c:v>
                </c:pt>
                <c:pt idx="1">
                  <c:v>0</c:v>
                </c:pt>
                <c:pt idx="2">
                  <c:v>0</c:v>
                </c:pt>
              </c:numCache>
            </c:numRef>
          </c:val>
          <c:extLst>
            <c:ext xmlns:c16="http://schemas.microsoft.com/office/drawing/2014/chart" uri="{C3380CC4-5D6E-409C-BE32-E72D297353CC}">
              <c16:uniqueId val="{00000008-0903-4E1A-9723-6717129C30F9}"/>
            </c:ext>
          </c:extLst>
        </c:ser>
        <c:ser>
          <c:idx val="9"/>
          <c:order val="9"/>
          <c:tx>
            <c:strRef>
              <c:f>'8.6'!$A$19</c:f>
              <c:strCache>
                <c:ptCount val="1"/>
                <c:pt idx="0">
                  <c:v>Odpadní teplo</c:v>
                </c:pt>
              </c:strCache>
            </c:strRef>
          </c:tx>
          <c:spPr>
            <a:solidFill>
              <a:srgbClr val="646363"/>
            </a:solidFill>
          </c:spPr>
          <c:invertIfNegative val="0"/>
          <c:cat>
            <c:strRef>
              <c:f>'8.6'!$C$38:$E$38</c:f>
              <c:strCache>
                <c:ptCount val="3"/>
                <c:pt idx="0">
                  <c:v>Duben</c:v>
                </c:pt>
                <c:pt idx="1">
                  <c:v>Květen</c:v>
                </c:pt>
                <c:pt idx="2">
                  <c:v>Červen</c:v>
                </c:pt>
              </c:strCache>
            </c:strRef>
          </c:cat>
          <c:val>
            <c:numRef>
              <c:f>('8.6'!$B$19,'8.6'!$D$19,'8.6'!$F$19)</c:f>
              <c:numCache>
                <c:formatCode>#\ ##0.0</c:formatCode>
                <c:ptCount val="3"/>
                <c:pt idx="0">
                  <c:v>0</c:v>
                </c:pt>
                <c:pt idx="1">
                  <c:v>0</c:v>
                </c:pt>
                <c:pt idx="2">
                  <c:v>0</c:v>
                </c:pt>
              </c:numCache>
            </c:numRef>
          </c:val>
          <c:extLst>
            <c:ext xmlns:c16="http://schemas.microsoft.com/office/drawing/2014/chart" uri="{C3380CC4-5D6E-409C-BE32-E72D297353CC}">
              <c16:uniqueId val="{00000009-0903-4E1A-9723-6717129C30F9}"/>
            </c:ext>
          </c:extLst>
        </c:ser>
        <c:ser>
          <c:idx val="10"/>
          <c:order val="10"/>
          <c:tx>
            <c:strRef>
              <c:f>'8.6'!$A$20</c:f>
              <c:strCache>
                <c:ptCount val="1"/>
                <c:pt idx="0">
                  <c:v>Ostatní kapalná paliva</c:v>
                </c:pt>
              </c:strCache>
            </c:strRef>
          </c:tx>
          <c:spPr>
            <a:solidFill>
              <a:srgbClr val="9D9D9C"/>
            </a:solidFill>
          </c:spPr>
          <c:invertIfNegative val="0"/>
          <c:cat>
            <c:strRef>
              <c:f>'8.6'!$C$38:$E$38</c:f>
              <c:strCache>
                <c:ptCount val="3"/>
                <c:pt idx="0">
                  <c:v>Duben</c:v>
                </c:pt>
                <c:pt idx="1">
                  <c:v>Květen</c:v>
                </c:pt>
                <c:pt idx="2">
                  <c:v>Červen</c:v>
                </c:pt>
              </c:strCache>
            </c:strRef>
          </c:cat>
          <c:val>
            <c:numRef>
              <c:f>('8.6'!$B$20,'8.6'!$D$20,'8.6'!$F$20)</c:f>
              <c:numCache>
                <c:formatCode>#\ ##0.0</c:formatCode>
                <c:ptCount val="3"/>
                <c:pt idx="0">
                  <c:v>0</c:v>
                </c:pt>
                <c:pt idx="1">
                  <c:v>0</c:v>
                </c:pt>
                <c:pt idx="2">
                  <c:v>0</c:v>
                </c:pt>
              </c:numCache>
            </c:numRef>
          </c:val>
          <c:extLst>
            <c:ext xmlns:c16="http://schemas.microsoft.com/office/drawing/2014/chart" uri="{C3380CC4-5D6E-409C-BE32-E72D297353CC}">
              <c16:uniqueId val="{0000000A-0903-4E1A-9723-6717129C30F9}"/>
            </c:ext>
          </c:extLst>
        </c:ser>
        <c:ser>
          <c:idx val="11"/>
          <c:order val="11"/>
          <c:tx>
            <c:strRef>
              <c:f>'8.6'!$A$21</c:f>
              <c:strCache>
                <c:ptCount val="1"/>
                <c:pt idx="0">
                  <c:v>Ostatní pevná paliva</c:v>
                </c:pt>
              </c:strCache>
            </c:strRef>
          </c:tx>
          <c:spPr>
            <a:solidFill>
              <a:srgbClr val="D0D0D0"/>
            </a:solidFill>
          </c:spPr>
          <c:invertIfNegative val="0"/>
          <c:cat>
            <c:strRef>
              <c:f>'8.6'!$C$38:$E$38</c:f>
              <c:strCache>
                <c:ptCount val="3"/>
                <c:pt idx="0">
                  <c:v>Duben</c:v>
                </c:pt>
                <c:pt idx="1">
                  <c:v>Květen</c:v>
                </c:pt>
                <c:pt idx="2">
                  <c:v>Červen</c:v>
                </c:pt>
              </c:strCache>
            </c:strRef>
          </c:cat>
          <c:val>
            <c:numRef>
              <c:f>('8.6'!$B$21,'8.6'!$D$21,'8.6'!$F$21)</c:f>
              <c:numCache>
                <c:formatCode>#\ ##0.0</c:formatCode>
                <c:ptCount val="3"/>
                <c:pt idx="0">
                  <c:v>0</c:v>
                </c:pt>
                <c:pt idx="1">
                  <c:v>0</c:v>
                </c:pt>
                <c:pt idx="2">
                  <c:v>0</c:v>
                </c:pt>
              </c:numCache>
            </c:numRef>
          </c:val>
          <c:extLst>
            <c:ext xmlns:c16="http://schemas.microsoft.com/office/drawing/2014/chart" uri="{C3380CC4-5D6E-409C-BE32-E72D297353CC}">
              <c16:uniqueId val="{0000000B-0903-4E1A-9723-6717129C30F9}"/>
            </c:ext>
          </c:extLst>
        </c:ser>
        <c:ser>
          <c:idx val="12"/>
          <c:order val="12"/>
          <c:tx>
            <c:strRef>
              <c:f>'8.6'!$A$22</c:f>
              <c:strCache>
                <c:ptCount val="1"/>
                <c:pt idx="0">
                  <c:v>Ostatní plyny</c:v>
                </c:pt>
              </c:strCache>
            </c:strRef>
          </c:tx>
          <c:spPr>
            <a:pattFill prst="ltUpDiag">
              <a:fgClr>
                <a:srgbClr val="23315F"/>
              </a:fgClr>
              <a:bgClr>
                <a:sysClr val="window" lastClr="FFFFFF"/>
              </a:bgClr>
            </a:pattFill>
          </c:spPr>
          <c:invertIfNegative val="0"/>
          <c:cat>
            <c:strRef>
              <c:f>'8.6'!$C$38:$E$38</c:f>
              <c:strCache>
                <c:ptCount val="3"/>
                <c:pt idx="0">
                  <c:v>Duben</c:v>
                </c:pt>
                <c:pt idx="1">
                  <c:v>Květen</c:v>
                </c:pt>
                <c:pt idx="2">
                  <c:v>Červen</c:v>
                </c:pt>
              </c:strCache>
            </c:strRef>
          </c:cat>
          <c:val>
            <c:numRef>
              <c:f>('8.6'!$B$22,'8.6'!$D$22,'8.6'!$F$22)</c:f>
              <c:numCache>
                <c:formatCode>#\ ##0.0</c:formatCode>
                <c:ptCount val="3"/>
                <c:pt idx="0">
                  <c:v>0</c:v>
                </c:pt>
                <c:pt idx="1">
                  <c:v>0</c:v>
                </c:pt>
                <c:pt idx="2">
                  <c:v>0</c:v>
                </c:pt>
              </c:numCache>
            </c:numRef>
          </c:val>
          <c:extLst>
            <c:ext xmlns:c16="http://schemas.microsoft.com/office/drawing/2014/chart" uri="{C3380CC4-5D6E-409C-BE32-E72D297353CC}">
              <c16:uniqueId val="{0000000C-0903-4E1A-9723-6717129C30F9}"/>
            </c:ext>
          </c:extLst>
        </c:ser>
        <c:ser>
          <c:idx val="13"/>
          <c:order val="13"/>
          <c:tx>
            <c:strRef>
              <c:f>'8.6'!$A$23</c:f>
              <c:strCache>
                <c:ptCount val="1"/>
                <c:pt idx="0">
                  <c:v>Ostatní</c:v>
                </c:pt>
              </c:strCache>
            </c:strRef>
          </c:tx>
          <c:spPr>
            <a:pattFill prst="ltUpDiag">
              <a:fgClr>
                <a:srgbClr val="E02C1F"/>
              </a:fgClr>
              <a:bgClr>
                <a:sysClr val="window" lastClr="FFFFFF"/>
              </a:bgClr>
            </a:pattFill>
          </c:spPr>
          <c:invertIfNegative val="0"/>
          <c:cat>
            <c:strRef>
              <c:f>'8.6'!$C$38:$E$38</c:f>
              <c:strCache>
                <c:ptCount val="3"/>
                <c:pt idx="0">
                  <c:v>Duben</c:v>
                </c:pt>
                <c:pt idx="1">
                  <c:v>Květen</c:v>
                </c:pt>
                <c:pt idx="2">
                  <c:v>Červen</c:v>
                </c:pt>
              </c:strCache>
            </c:strRef>
          </c:cat>
          <c:val>
            <c:numRef>
              <c:f>('8.6'!$B$23,'8.6'!$D$23,'8.6'!$F$23)</c:f>
              <c:numCache>
                <c:formatCode>#\ ##0.0</c:formatCode>
                <c:ptCount val="3"/>
                <c:pt idx="0">
                  <c:v>0</c:v>
                </c:pt>
                <c:pt idx="1">
                  <c:v>0</c:v>
                </c:pt>
                <c:pt idx="2">
                  <c:v>0</c:v>
                </c:pt>
              </c:numCache>
            </c:numRef>
          </c:val>
          <c:extLst>
            <c:ext xmlns:c16="http://schemas.microsoft.com/office/drawing/2014/chart" uri="{C3380CC4-5D6E-409C-BE32-E72D297353CC}">
              <c16:uniqueId val="{0000000D-0903-4E1A-9723-6717129C30F9}"/>
            </c:ext>
          </c:extLst>
        </c:ser>
        <c:ser>
          <c:idx val="14"/>
          <c:order val="14"/>
          <c:tx>
            <c:strRef>
              <c:f>'8.6'!$A$24</c:f>
              <c:strCache>
                <c:ptCount val="1"/>
                <c:pt idx="0">
                  <c:v>Topné oleje</c:v>
                </c:pt>
              </c:strCache>
            </c:strRef>
          </c:tx>
          <c:spPr>
            <a:pattFill prst="ltUpDiag">
              <a:fgClr>
                <a:srgbClr val="5A6588"/>
              </a:fgClr>
              <a:bgClr>
                <a:sysClr val="window" lastClr="FFFFFF"/>
              </a:bgClr>
            </a:pattFill>
          </c:spPr>
          <c:invertIfNegative val="0"/>
          <c:cat>
            <c:strRef>
              <c:f>'8.6'!$C$38:$E$38</c:f>
              <c:strCache>
                <c:ptCount val="3"/>
                <c:pt idx="0">
                  <c:v>Duben</c:v>
                </c:pt>
                <c:pt idx="1">
                  <c:v>Květen</c:v>
                </c:pt>
                <c:pt idx="2">
                  <c:v>Červen</c:v>
                </c:pt>
              </c:strCache>
            </c:strRef>
          </c:cat>
          <c:val>
            <c:numRef>
              <c:f>('8.6'!$B$24,'8.6'!$D$24,'8.6'!$F$24)</c:f>
              <c:numCache>
                <c:formatCode>#\ ##0.0</c:formatCode>
                <c:ptCount val="3"/>
                <c:pt idx="0">
                  <c:v>3015</c:v>
                </c:pt>
                <c:pt idx="1">
                  <c:v>158</c:v>
                </c:pt>
                <c:pt idx="2">
                  <c:v>76</c:v>
                </c:pt>
              </c:numCache>
            </c:numRef>
          </c:val>
          <c:extLst>
            <c:ext xmlns:c16="http://schemas.microsoft.com/office/drawing/2014/chart" uri="{C3380CC4-5D6E-409C-BE32-E72D297353CC}">
              <c16:uniqueId val="{0000000E-0903-4E1A-9723-6717129C30F9}"/>
            </c:ext>
          </c:extLst>
        </c:ser>
        <c:ser>
          <c:idx val="15"/>
          <c:order val="15"/>
          <c:tx>
            <c:strRef>
              <c:f>'8.6'!$A$25</c:f>
              <c:strCache>
                <c:ptCount val="1"/>
                <c:pt idx="0">
                  <c:v>Zemní plyn</c:v>
                </c:pt>
              </c:strCache>
            </c:strRef>
          </c:tx>
          <c:spPr>
            <a:pattFill prst="ltUpDiag">
              <a:fgClr>
                <a:srgbClr val="E86158"/>
              </a:fgClr>
              <a:bgClr>
                <a:sysClr val="window" lastClr="FFFFFF"/>
              </a:bgClr>
            </a:pattFill>
          </c:spPr>
          <c:invertIfNegative val="0"/>
          <c:cat>
            <c:strRef>
              <c:f>'8.6'!$C$38:$E$38</c:f>
              <c:strCache>
                <c:ptCount val="3"/>
                <c:pt idx="0">
                  <c:v>Duben</c:v>
                </c:pt>
                <c:pt idx="1">
                  <c:v>Květen</c:v>
                </c:pt>
                <c:pt idx="2">
                  <c:v>Červen</c:v>
                </c:pt>
              </c:strCache>
            </c:strRef>
          </c:cat>
          <c:val>
            <c:numRef>
              <c:f>('8.6'!$B$25,'8.6'!$D$25,'8.6'!$F$25)</c:f>
              <c:numCache>
                <c:formatCode>#\ ##0.0</c:formatCode>
                <c:ptCount val="3"/>
                <c:pt idx="0">
                  <c:v>84558.258000000002</c:v>
                </c:pt>
                <c:pt idx="1">
                  <c:v>47246.233999999997</c:v>
                </c:pt>
                <c:pt idx="2">
                  <c:v>43232.356</c:v>
                </c:pt>
              </c:numCache>
            </c:numRef>
          </c:val>
          <c:extLst>
            <c:ext xmlns:c16="http://schemas.microsoft.com/office/drawing/2014/chart" uri="{C3380CC4-5D6E-409C-BE32-E72D297353CC}">
              <c16:uniqueId val="{0000000F-0903-4E1A-9723-6717129C30F9}"/>
            </c:ext>
          </c:extLst>
        </c:ser>
        <c:dLbls>
          <c:showLegendKey val="0"/>
          <c:showVal val="0"/>
          <c:showCatName val="0"/>
          <c:showSerName val="0"/>
          <c:showPercent val="0"/>
          <c:showBubbleSize val="0"/>
        </c:dLbls>
        <c:gapWidth val="50"/>
        <c:overlap val="100"/>
        <c:axId val="287557120"/>
        <c:axId val="287558656"/>
      </c:barChart>
      <c:catAx>
        <c:axId val="28755712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7558656"/>
        <c:crosses val="autoZero"/>
        <c:auto val="1"/>
        <c:lblAlgn val="ctr"/>
        <c:lblOffset val="100"/>
        <c:noMultiLvlLbl val="0"/>
      </c:catAx>
      <c:valAx>
        <c:axId val="287558656"/>
        <c:scaling>
          <c:orientation val="minMax"/>
          <c:max val="40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755712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24-C7A6-41D6-8E02-335B206504B2}"/>
              </c:ext>
            </c:extLst>
          </c:dPt>
          <c:dPt>
            <c:idx val="1"/>
            <c:bubble3D val="0"/>
            <c:spPr>
              <a:solidFill>
                <a:schemeClr val="accent2"/>
              </a:solidFill>
            </c:spPr>
            <c:extLst>
              <c:ext xmlns:c16="http://schemas.microsoft.com/office/drawing/2014/chart" uri="{C3380CC4-5D6E-409C-BE32-E72D297353CC}">
                <c16:uniqueId val="{00000025-C7A6-41D6-8E02-335B206504B2}"/>
              </c:ext>
            </c:extLst>
          </c:dPt>
          <c:dPt>
            <c:idx val="2"/>
            <c:bubble3D val="0"/>
            <c:spPr>
              <a:solidFill>
                <a:schemeClr val="accent3"/>
              </a:solidFill>
            </c:spPr>
            <c:extLst>
              <c:ext xmlns:c16="http://schemas.microsoft.com/office/drawing/2014/chart" uri="{C3380CC4-5D6E-409C-BE32-E72D297353CC}">
                <c16:uniqueId val="{00000026-C7A6-41D6-8E02-335B206504B2}"/>
              </c:ext>
            </c:extLst>
          </c:dPt>
          <c:dPt>
            <c:idx val="3"/>
            <c:bubble3D val="0"/>
            <c:spPr>
              <a:solidFill>
                <a:schemeClr val="accent4"/>
              </a:solidFill>
            </c:spPr>
            <c:extLst>
              <c:ext xmlns:c16="http://schemas.microsoft.com/office/drawing/2014/chart" uri="{C3380CC4-5D6E-409C-BE32-E72D297353CC}">
                <c16:uniqueId val="{00000027-C7A6-41D6-8E02-335B206504B2}"/>
              </c:ext>
            </c:extLst>
          </c:dPt>
          <c:dPt>
            <c:idx val="4"/>
            <c:bubble3D val="0"/>
            <c:spPr>
              <a:solidFill>
                <a:schemeClr val="accent5"/>
              </a:solidFill>
            </c:spPr>
            <c:extLst>
              <c:ext xmlns:c16="http://schemas.microsoft.com/office/drawing/2014/chart" uri="{C3380CC4-5D6E-409C-BE32-E72D297353CC}">
                <c16:uniqueId val="{00000028-C7A6-41D6-8E02-335B206504B2}"/>
              </c:ext>
            </c:extLst>
          </c:dPt>
          <c:dPt>
            <c:idx val="5"/>
            <c:bubble3D val="0"/>
            <c:spPr>
              <a:solidFill>
                <a:schemeClr val="accent6"/>
              </a:solidFill>
            </c:spPr>
            <c:extLst>
              <c:ext xmlns:c16="http://schemas.microsoft.com/office/drawing/2014/chart" uri="{C3380CC4-5D6E-409C-BE32-E72D297353CC}">
                <c16:uniqueId val="{00000029-C7A6-41D6-8E02-335B206504B2}"/>
              </c:ext>
            </c:extLst>
          </c:dPt>
          <c:dPt>
            <c:idx val="6"/>
            <c:bubble3D val="0"/>
            <c:spPr>
              <a:solidFill>
                <a:srgbClr val="F0948F"/>
              </a:solidFill>
            </c:spPr>
            <c:extLst>
              <c:ext xmlns:c16="http://schemas.microsoft.com/office/drawing/2014/chart" uri="{C3380CC4-5D6E-409C-BE32-E72D297353CC}">
                <c16:uniqueId val="{0000002A-C7A6-41D6-8E02-335B206504B2}"/>
              </c:ext>
            </c:extLst>
          </c:dPt>
          <c:dPt>
            <c:idx val="7"/>
            <c:bubble3D val="0"/>
            <c:spPr>
              <a:solidFill>
                <a:srgbClr val="F7C9C7"/>
              </a:solidFill>
            </c:spPr>
            <c:extLst>
              <c:ext xmlns:c16="http://schemas.microsoft.com/office/drawing/2014/chart" uri="{C3380CC4-5D6E-409C-BE32-E72D297353CC}">
                <c16:uniqueId val="{0000002B-C7A6-41D6-8E02-335B206504B2}"/>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23-C7A6-41D6-8E02-335B206504B2}"/>
            </c:ext>
          </c:extLst>
        </c:ser>
        <c:ser>
          <c:idx val="2"/>
          <c:order val="1"/>
          <c:dPt>
            <c:idx val="0"/>
            <c:bubble3D val="0"/>
            <c:spPr>
              <a:solidFill>
                <a:schemeClr val="accent1"/>
              </a:solidFill>
            </c:spPr>
            <c:extLst>
              <c:ext xmlns:c16="http://schemas.microsoft.com/office/drawing/2014/chart" uri="{C3380CC4-5D6E-409C-BE32-E72D297353CC}">
                <c16:uniqueId val="{00000013-C7A6-41D6-8E02-335B206504B2}"/>
              </c:ext>
            </c:extLst>
          </c:dPt>
          <c:dPt>
            <c:idx val="1"/>
            <c:bubble3D val="0"/>
            <c:spPr>
              <a:solidFill>
                <a:schemeClr val="accent2"/>
              </a:solidFill>
            </c:spPr>
            <c:extLst>
              <c:ext xmlns:c16="http://schemas.microsoft.com/office/drawing/2014/chart" uri="{C3380CC4-5D6E-409C-BE32-E72D297353CC}">
                <c16:uniqueId val="{00000015-C7A6-41D6-8E02-335B206504B2}"/>
              </c:ext>
            </c:extLst>
          </c:dPt>
          <c:dPt>
            <c:idx val="2"/>
            <c:bubble3D val="0"/>
            <c:spPr>
              <a:solidFill>
                <a:schemeClr val="accent3"/>
              </a:solidFill>
            </c:spPr>
            <c:extLst>
              <c:ext xmlns:c16="http://schemas.microsoft.com/office/drawing/2014/chart" uri="{C3380CC4-5D6E-409C-BE32-E72D297353CC}">
                <c16:uniqueId val="{00000017-C7A6-41D6-8E02-335B206504B2}"/>
              </c:ext>
            </c:extLst>
          </c:dPt>
          <c:dPt>
            <c:idx val="3"/>
            <c:bubble3D val="0"/>
            <c:spPr>
              <a:solidFill>
                <a:schemeClr val="accent4"/>
              </a:solidFill>
            </c:spPr>
            <c:extLst>
              <c:ext xmlns:c16="http://schemas.microsoft.com/office/drawing/2014/chart" uri="{C3380CC4-5D6E-409C-BE32-E72D297353CC}">
                <c16:uniqueId val="{00000019-C7A6-41D6-8E02-335B206504B2}"/>
              </c:ext>
            </c:extLst>
          </c:dPt>
          <c:dPt>
            <c:idx val="4"/>
            <c:bubble3D val="0"/>
            <c:spPr>
              <a:solidFill>
                <a:schemeClr val="accent5"/>
              </a:solidFill>
            </c:spPr>
            <c:extLst>
              <c:ext xmlns:c16="http://schemas.microsoft.com/office/drawing/2014/chart" uri="{C3380CC4-5D6E-409C-BE32-E72D297353CC}">
                <c16:uniqueId val="{0000001B-C7A6-41D6-8E02-335B206504B2}"/>
              </c:ext>
            </c:extLst>
          </c:dPt>
          <c:dPt>
            <c:idx val="5"/>
            <c:bubble3D val="0"/>
            <c:spPr>
              <a:solidFill>
                <a:schemeClr val="accent6"/>
              </a:solidFill>
            </c:spPr>
            <c:extLst>
              <c:ext xmlns:c16="http://schemas.microsoft.com/office/drawing/2014/chart" uri="{C3380CC4-5D6E-409C-BE32-E72D297353CC}">
                <c16:uniqueId val="{0000001D-C7A6-41D6-8E02-335B206504B2}"/>
              </c:ext>
            </c:extLst>
          </c:dPt>
          <c:dPt>
            <c:idx val="6"/>
            <c:bubble3D val="0"/>
            <c:spPr>
              <a:solidFill>
                <a:srgbClr val="F0948F"/>
              </a:solidFill>
            </c:spPr>
            <c:extLst>
              <c:ext xmlns:c16="http://schemas.microsoft.com/office/drawing/2014/chart" uri="{C3380CC4-5D6E-409C-BE32-E72D297353CC}">
                <c16:uniqueId val="{0000001F-C7A6-41D6-8E02-335B206504B2}"/>
              </c:ext>
            </c:extLst>
          </c:dPt>
          <c:dPt>
            <c:idx val="7"/>
            <c:bubble3D val="0"/>
            <c:spPr>
              <a:solidFill>
                <a:srgbClr val="F7C9C7"/>
              </a:solidFill>
            </c:spPr>
            <c:extLst>
              <c:ext xmlns:c16="http://schemas.microsoft.com/office/drawing/2014/chart" uri="{C3380CC4-5D6E-409C-BE32-E72D297353CC}">
                <c16:uniqueId val="{00000021-C7A6-41D6-8E02-335B206504B2}"/>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22-C7A6-41D6-8E02-335B206504B2}"/>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FDB7-49D5-B805-7FABAC77FD8B}"/>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FDB7-49D5-B805-7FABAC77FD8B}"/>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FDB7-49D5-B805-7FABAC77FD8B}"/>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FDB7-49D5-B805-7FABAC77FD8B}"/>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FDB7-49D5-B805-7FABAC77FD8B}"/>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FDB7-49D5-B805-7FABAC77FD8B}"/>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FDB7-49D5-B805-7FABAC77FD8B}"/>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FDB7-49D5-B805-7FABAC77FD8B}"/>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FDB7-49D5-B805-7FABAC77FD8B}"/>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FDB7-49D5-B805-7FABAC77FD8B}"/>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FDB7-49D5-B805-7FABAC77FD8B}"/>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FDB7-49D5-B805-7FABAC77FD8B}"/>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FDB7-49D5-B805-7FABAC77FD8B}"/>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FDB7-49D5-B805-7FABAC77FD8B}"/>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FDB7-49D5-B805-7FABAC77FD8B}"/>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FDB7-49D5-B805-7FABAC77FD8B}"/>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64E3-4E6B-A9A6-15C8143D0876}"/>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64E3-4E6B-A9A6-15C8143D0876}"/>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64E3-4E6B-A9A6-15C8143D0876}"/>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64E3-4E6B-A9A6-15C8143D0876}"/>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64E3-4E6B-A9A6-15C8143D0876}"/>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64E3-4E6B-A9A6-15C8143D0876}"/>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64E3-4E6B-A9A6-15C8143D0876}"/>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64E3-4E6B-A9A6-15C8143D0876}"/>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64E3-4E6B-A9A6-15C8143D0876}"/>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64E3-4E6B-A9A6-15C8143D0876}"/>
            </c:ext>
          </c:extLst>
        </c:ser>
        <c:ser>
          <c:idx val="10"/>
          <c:order val="10"/>
          <c:tx>
            <c:strRef>
              <c:f>'4.1'!$O$18</c:f>
              <c:strCache>
                <c:ptCount val="1"/>
              </c:strCache>
            </c:strRef>
          </c:tx>
          <c:spPr>
            <a:solidFill>
              <a:srgbClr val="D0D0D0"/>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64E3-4E6B-A9A6-15C8143D0876}"/>
            </c:ext>
          </c:extLst>
        </c:ser>
        <c:ser>
          <c:idx val="11"/>
          <c:order val="11"/>
          <c:tx>
            <c:strRef>
              <c:f>'4.1'!$O$19</c:f>
              <c:strCache>
                <c:ptCount val="1"/>
              </c:strCache>
            </c:strRef>
          </c:tx>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64E3-4E6B-A9A6-15C8143D0876}"/>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64E3-4E6B-A9A6-15C8143D0876}"/>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64E3-4E6B-A9A6-15C8143D0876}"/>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64E3-4E6B-A9A6-15C8143D0876}"/>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64E3-4E6B-A9A6-15C8143D0876}"/>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2.4453030715926344E-3"/>
          <c:y val="6.5974249454567825E-3"/>
        </c:manualLayout>
      </c:layout>
      <c:overlay val="0"/>
    </c:title>
    <c:autoTitleDeleted val="0"/>
    <c:plotArea>
      <c:layout>
        <c:manualLayout>
          <c:layoutTarget val="inner"/>
          <c:xMode val="edge"/>
          <c:yMode val="edge"/>
          <c:x val="7.9259161287294724E-2"/>
          <c:y val="0.23606582111367816"/>
          <c:w val="0.6823276432164449"/>
          <c:h val="0.58985336413786604"/>
        </c:manualLayout>
      </c:layout>
      <c:barChart>
        <c:barDir val="col"/>
        <c:grouping val="stacked"/>
        <c:varyColors val="0"/>
        <c:ser>
          <c:idx val="0"/>
          <c:order val="0"/>
          <c:tx>
            <c:strRef>
              <c:f>'8.7'!$A$27</c:f>
              <c:strCache>
                <c:ptCount val="1"/>
                <c:pt idx="0">
                  <c:v>Průmysl</c:v>
                </c:pt>
              </c:strCache>
            </c:strRef>
          </c:tx>
          <c:invertIfNegative val="0"/>
          <c:cat>
            <c:strRef>
              <c:f>'8.7'!$C$38:$E$38</c:f>
              <c:strCache>
                <c:ptCount val="3"/>
                <c:pt idx="0">
                  <c:v>Duben</c:v>
                </c:pt>
                <c:pt idx="1">
                  <c:v>Květen</c:v>
                </c:pt>
                <c:pt idx="2">
                  <c:v>Červen</c:v>
                </c:pt>
              </c:strCache>
            </c:strRef>
          </c:cat>
          <c:val>
            <c:numRef>
              <c:f>('8.7'!$B$27,'8.7'!$D$27,'8.7'!$F$27)</c:f>
              <c:numCache>
                <c:formatCode>#\ ##0.0</c:formatCode>
                <c:ptCount val="3"/>
                <c:pt idx="0">
                  <c:v>15968.962</c:v>
                </c:pt>
                <c:pt idx="1">
                  <c:v>6870.0690000000004</c:v>
                </c:pt>
                <c:pt idx="2">
                  <c:v>3939.7579999999998</c:v>
                </c:pt>
              </c:numCache>
            </c:numRef>
          </c:val>
          <c:extLst>
            <c:ext xmlns:c16="http://schemas.microsoft.com/office/drawing/2014/chart" uri="{C3380CC4-5D6E-409C-BE32-E72D297353CC}">
              <c16:uniqueId val="{00000000-5883-4244-B438-4F47DB704ED5}"/>
            </c:ext>
          </c:extLst>
        </c:ser>
        <c:ser>
          <c:idx val="1"/>
          <c:order val="1"/>
          <c:tx>
            <c:strRef>
              <c:f>'8.7'!$A$28</c:f>
              <c:strCache>
                <c:ptCount val="1"/>
                <c:pt idx="0">
                  <c:v>Energetika</c:v>
                </c:pt>
              </c:strCache>
            </c:strRef>
          </c:tx>
          <c:invertIfNegative val="0"/>
          <c:cat>
            <c:strRef>
              <c:f>'8.7'!$C$38:$E$38</c:f>
              <c:strCache>
                <c:ptCount val="3"/>
                <c:pt idx="0">
                  <c:v>Duben</c:v>
                </c:pt>
                <c:pt idx="1">
                  <c:v>Květen</c:v>
                </c:pt>
                <c:pt idx="2">
                  <c:v>Červen</c:v>
                </c:pt>
              </c:strCache>
            </c:strRef>
          </c:cat>
          <c:val>
            <c:numRef>
              <c:f>('8.7'!$B$28,'8.7'!$D$28,'8.7'!$F$28)</c:f>
              <c:numCache>
                <c:formatCode>#\ ##0.0</c:formatCode>
                <c:ptCount val="3"/>
                <c:pt idx="0">
                  <c:v>809</c:v>
                </c:pt>
                <c:pt idx="1">
                  <c:v>19</c:v>
                </c:pt>
                <c:pt idx="2">
                  <c:v>22</c:v>
                </c:pt>
              </c:numCache>
            </c:numRef>
          </c:val>
          <c:extLst>
            <c:ext xmlns:c16="http://schemas.microsoft.com/office/drawing/2014/chart" uri="{C3380CC4-5D6E-409C-BE32-E72D297353CC}">
              <c16:uniqueId val="{00000001-5883-4244-B438-4F47DB704ED5}"/>
            </c:ext>
          </c:extLst>
        </c:ser>
        <c:ser>
          <c:idx val="2"/>
          <c:order val="2"/>
          <c:tx>
            <c:strRef>
              <c:f>'8.7'!$A$29</c:f>
              <c:strCache>
                <c:ptCount val="1"/>
                <c:pt idx="0">
                  <c:v>Doprava</c:v>
                </c:pt>
              </c:strCache>
            </c:strRef>
          </c:tx>
          <c:invertIfNegative val="0"/>
          <c:cat>
            <c:strRef>
              <c:f>'8.7'!$C$38:$E$38</c:f>
              <c:strCache>
                <c:ptCount val="3"/>
                <c:pt idx="0">
                  <c:v>Duben</c:v>
                </c:pt>
                <c:pt idx="1">
                  <c:v>Květen</c:v>
                </c:pt>
                <c:pt idx="2">
                  <c:v>Červen</c:v>
                </c:pt>
              </c:strCache>
            </c:strRef>
          </c:cat>
          <c:val>
            <c:numRef>
              <c:f>('8.7'!$B$29,'8.7'!$D$29,'8.7'!$F$29)</c:f>
              <c:numCache>
                <c:formatCode>#\ ##0.0</c:formatCode>
                <c:ptCount val="3"/>
                <c:pt idx="0">
                  <c:v>661</c:v>
                </c:pt>
                <c:pt idx="1">
                  <c:v>130</c:v>
                </c:pt>
                <c:pt idx="2">
                  <c:v>0</c:v>
                </c:pt>
              </c:numCache>
            </c:numRef>
          </c:val>
          <c:extLst>
            <c:ext xmlns:c16="http://schemas.microsoft.com/office/drawing/2014/chart" uri="{C3380CC4-5D6E-409C-BE32-E72D297353CC}">
              <c16:uniqueId val="{00000002-5883-4244-B438-4F47DB704ED5}"/>
            </c:ext>
          </c:extLst>
        </c:ser>
        <c:ser>
          <c:idx val="3"/>
          <c:order val="3"/>
          <c:tx>
            <c:strRef>
              <c:f>'8.7'!$A$30</c:f>
              <c:strCache>
                <c:ptCount val="1"/>
                <c:pt idx="0">
                  <c:v>Stavebnictví</c:v>
                </c:pt>
              </c:strCache>
            </c:strRef>
          </c:tx>
          <c:invertIfNegative val="0"/>
          <c:cat>
            <c:strRef>
              <c:f>'8.7'!$C$38:$E$38</c:f>
              <c:strCache>
                <c:ptCount val="3"/>
                <c:pt idx="0">
                  <c:v>Duben</c:v>
                </c:pt>
                <c:pt idx="1">
                  <c:v>Květen</c:v>
                </c:pt>
                <c:pt idx="2">
                  <c:v>Červen</c:v>
                </c:pt>
              </c:strCache>
            </c:strRef>
          </c:cat>
          <c:val>
            <c:numRef>
              <c:f>('8.7'!$B$30,'8.7'!$D$30,'8.7'!$F$30)</c:f>
              <c:numCache>
                <c:formatCode>#\ ##0.0</c:formatCode>
                <c:ptCount val="3"/>
                <c:pt idx="0">
                  <c:v>177</c:v>
                </c:pt>
                <c:pt idx="1">
                  <c:v>14</c:v>
                </c:pt>
                <c:pt idx="2">
                  <c:v>11.8</c:v>
                </c:pt>
              </c:numCache>
            </c:numRef>
          </c:val>
          <c:extLst>
            <c:ext xmlns:c16="http://schemas.microsoft.com/office/drawing/2014/chart" uri="{C3380CC4-5D6E-409C-BE32-E72D297353CC}">
              <c16:uniqueId val="{00000003-5883-4244-B438-4F47DB704ED5}"/>
            </c:ext>
          </c:extLst>
        </c:ser>
        <c:ser>
          <c:idx val="4"/>
          <c:order val="4"/>
          <c:tx>
            <c:strRef>
              <c:f>'8.7'!$A$31</c:f>
              <c:strCache>
                <c:ptCount val="1"/>
                <c:pt idx="0">
                  <c:v>Zemědělství a lesnictví</c:v>
                </c:pt>
              </c:strCache>
            </c:strRef>
          </c:tx>
          <c:spPr>
            <a:solidFill>
              <a:schemeClr val="accent5"/>
            </a:solidFill>
          </c:spPr>
          <c:invertIfNegative val="0"/>
          <c:cat>
            <c:strRef>
              <c:f>'8.7'!$C$38:$E$38</c:f>
              <c:strCache>
                <c:ptCount val="3"/>
                <c:pt idx="0">
                  <c:v>Duben</c:v>
                </c:pt>
                <c:pt idx="1">
                  <c:v>Květen</c:v>
                </c:pt>
                <c:pt idx="2">
                  <c:v>Červen</c:v>
                </c:pt>
              </c:strCache>
            </c:strRef>
          </c:cat>
          <c:val>
            <c:numRef>
              <c:f>('8.7'!$B$31,'8.7'!$D$31,'8.7'!$F$31)</c:f>
              <c:numCache>
                <c:formatCode>#\ ##0.0</c:formatCode>
                <c:ptCount val="3"/>
                <c:pt idx="0">
                  <c:v>987.58</c:v>
                </c:pt>
                <c:pt idx="1">
                  <c:v>840.93</c:v>
                </c:pt>
                <c:pt idx="2">
                  <c:v>683.7</c:v>
                </c:pt>
              </c:numCache>
            </c:numRef>
          </c:val>
          <c:extLst>
            <c:ext xmlns:c16="http://schemas.microsoft.com/office/drawing/2014/chart" uri="{C3380CC4-5D6E-409C-BE32-E72D297353CC}">
              <c16:uniqueId val="{00000004-5883-4244-B438-4F47DB704ED5}"/>
            </c:ext>
          </c:extLst>
        </c:ser>
        <c:ser>
          <c:idx val="5"/>
          <c:order val="5"/>
          <c:tx>
            <c:strRef>
              <c:f>'8.7'!$A$32</c:f>
              <c:strCache>
                <c:ptCount val="1"/>
                <c:pt idx="0">
                  <c:v>Domácnosti</c:v>
                </c:pt>
              </c:strCache>
            </c:strRef>
          </c:tx>
          <c:spPr>
            <a:solidFill>
              <a:schemeClr val="accent6"/>
            </a:solidFill>
          </c:spPr>
          <c:invertIfNegative val="0"/>
          <c:cat>
            <c:strRef>
              <c:f>'8.7'!$C$38:$E$38</c:f>
              <c:strCache>
                <c:ptCount val="3"/>
                <c:pt idx="0">
                  <c:v>Duben</c:v>
                </c:pt>
                <c:pt idx="1">
                  <c:v>Květen</c:v>
                </c:pt>
                <c:pt idx="2">
                  <c:v>Červen</c:v>
                </c:pt>
              </c:strCache>
            </c:strRef>
          </c:cat>
          <c:val>
            <c:numRef>
              <c:f>('8.7'!$B$32,'8.7'!$D$32,'8.7'!$F$32)</c:f>
              <c:numCache>
                <c:formatCode>#\ ##0.0</c:formatCode>
                <c:ptCount val="3"/>
                <c:pt idx="0">
                  <c:v>94181.841</c:v>
                </c:pt>
                <c:pt idx="1">
                  <c:v>37202.373</c:v>
                </c:pt>
                <c:pt idx="2">
                  <c:v>26220.708000000002</c:v>
                </c:pt>
              </c:numCache>
            </c:numRef>
          </c:val>
          <c:extLst>
            <c:ext xmlns:c16="http://schemas.microsoft.com/office/drawing/2014/chart" uri="{C3380CC4-5D6E-409C-BE32-E72D297353CC}">
              <c16:uniqueId val="{00000005-5883-4244-B438-4F47DB704ED5}"/>
            </c:ext>
          </c:extLst>
        </c:ser>
        <c:ser>
          <c:idx val="6"/>
          <c:order val="6"/>
          <c:tx>
            <c:strRef>
              <c:f>'8.7'!$A$33</c:f>
              <c:strCache>
                <c:ptCount val="1"/>
                <c:pt idx="0">
                  <c:v>Obchod, služby, školství, zdravotnictví</c:v>
                </c:pt>
              </c:strCache>
            </c:strRef>
          </c:tx>
          <c:spPr>
            <a:solidFill>
              <a:srgbClr val="F0948F"/>
            </a:solidFill>
          </c:spPr>
          <c:invertIfNegative val="0"/>
          <c:cat>
            <c:strRef>
              <c:f>'8.7'!$C$38:$E$38</c:f>
              <c:strCache>
                <c:ptCount val="3"/>
                <c:pt idx="0">
                  <c:v>Duben</c:v>
                </c:pt>
                <c:pt idx="1">
                  <c:v>Květen</c:v>
                </c:pt>
                <c:pt idx="2">
                  <c:v>Červen</c:v>
                </c:pt>
              </c:strCache>
            </c:strRef>
          </c:cat>
          <c:val>
            <c:numRef>
              <c:f>('8.7'!$B$33,'8.7'!$D$33,'8.7'!$F$33)</c:f>
              <c:numCache>
                <c:formatCode>#\ ##0.0</c:formatCode>
                <c:ptCount val="3"/>
                <c:pt idx="0">
                  <c:v>52588.523999999998</c:v>
                </c:pt>
                <c:pt idx="1">
                  <c:v>20203.318000000003</c:v>
                </c:pt>
                <c:pt idx="2">
                  <c:v>9809.1130000000012</c:v>
                </c:pt>
              </c:numCache>
            </c:numRef>
          </c:val>
          <c:extLst>
            <c:ext xmlns:c16="http://schemas.microsoft.com/office/drawing/2014/chart" uri="{C3380CC4-5D6E-409C-BE32-E72D297353CC}">
              <c16:uniqueId val="{00000006-5883-4244-B438-4F47DB704ED5}"/>
            </c:ext>
          </c:extLst>
        </c:ser>
        <c:ser>
          <c:idx val="7"/>
          <c:order val="7"/>
          <c:tx>
            <c:strRef>
              <c:f>'8.7'!$A$34</c:f>
              <c:strCache>
                <c:ptCount val="1"/>
                <c:pt idx="0">
                  <c:v>Ostatní</c:v>
                </c:pt>
              </c:strCache>
            </c:strRef>
          </c:tx>
          <c:spPr>
            <a:solidFill>
              <a:srgbClr val="F7C9C7"/>
            </a:solidFill>
          </c:spPr>
          <c:invertIfNegative val="0"/>
          <c:cat>
            <c:strRef>
              <c:f>'8.7'!$C$38:$E$38</c:f>
              <c:strCache>
                <c:ptCount val="3"/>
                <c:pt idx="0">
                  <c:v>Duben</c:v>
                </c:pt>
                <c:pt idx="1">
                  <c:v>Květen</c:v>
                </c:pt>
                <c:pt idx="2">
                  <c:v>Červen</c:v>
                </c:pt>
              </c:strCache>
            </c:strRef>
          </c:cat>
          <c:val>
            <c:numRef>
              <c:f>('8.7'!$B$34,'8.7'!$D$34,'8.7'!$F$34)</c:f>
              <c:numCache>
                <c:formatCode>#\ ##0.0</c:formatCode>
                <c:ptCount val="3"/>
                <c:pt idx="0">
                  <c:v>683.76800000000003</c:v>
                </c:pt>
                <c:pt idx="1">
                  <c:v>286.279</c:v>
                </c:pt>
                <c:pt idx="2">
                  <c:v>41.192</c:v>
                </c:pt>
              </c:numCache>
            </c:numRef>
          </c:val>
          <c:extLst>
            <c:ext xmlns:c16="http://schemas.microsoft.com/office/drawing/2014/chart" uri="{C3380CC4-5D6E-409C-BE32-E72D297353CC}">
              <c16:uniqueId val="{00000007-5883-4244-B438-4F47DB704ED5}"/>
            </c:ext>
          </c:extLst>
        </c:ser>
        <c:dLbls>
          <c:showLegendKey val="0"/>
          <c:showVal val="0"/>
          <c:showCatName val="0"/>
          <c:showSerName val="0"/>
          <c:showPercent val="0"/>
          <c:showBubbleSize val="0"/>
        </c:dLbls>
        <c:gapWidth val="50"/>
        <c:overlap val="100"/>
        <c:axId val="287930624"/>
        <c:axId val="287936512"/>
      </c:barChart>
      <c:catAx>
        <c:axId val="28793062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7936512"/>
        <c:crosses val="autoZero"/>
        <c:auto val="1"/>
        <c:lblAlgn val="ctr"/>
        <c:lblOffset val="100"/>
        <c:noMultiLvlLbl val="0"/>
      </c:catAx>
      <c:valAx>
        <c:axId val="287936512"/>
        <c:scaling>
          <c:orientation val="minMax"/>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793062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4.3058406479069117E-4"/>
          <c:y val="0"/>
        </c:manualLayout>
      </c:layout>
      <c:overlay val="0"/>
    </c:title>
    <c:autoTitleDeleted val="0"/>
    <c:plotArea>
      <c:layout>
        <c:manualLayout>
          <c:layoutTarget val="inner"/>
          <c:xMode val="edge"/>
          <c:yMode val="edge"/>
          <c:x val="8.7277624328372563E-2"/>
          <c:y val="0.22826396700412449"/>
          <c:w val="0.86679862645627792"/>
          <c:h val="0.27543687465053568"/>
        </c:manualLayout>
      </c:layout>
      <c:barChart>
        <c:barDir val="bar"/>
        <c:grouping val="clustered"/>
        <c:varyColors val="0"/>
        <c:ser>
          <c:idx val="0"/>
          <c:order val="0"/>
          <c:tx>
            <c:strRef>
              <c:f>'8.7'!$A$38</c:f>
              <c:strCache>
                <c:ptCount val="1"/>
                <c:pt idx="0">
                  <c:v>Instalovaný výkon</c:v>
                </c:pt>
              </c:strCache>
            </c:strRef>
          </c:tx>
          <c:invertIfNegative val="0"/>
          <c:val>
            <c:numRef>
              <c:f>'8.7'!$B$38</c:f>
              <c:numCache>
                <c:formatCode>0.0%</c:formatCode>
                <c:ptCount val="1"/>
                <c:pt idx="0">
                  <c:v>1.1545423241790051E-2</c:v>
                </c:pt>
              </c:numCache>
            </c:numRef>
          </c:val>
          <c:extLst>
            <c:ext xmlns:c16="http://schemas.microsoft.com/office/drawing/2014/chart" uri="{C3380CC4-5D6E-409C-BE32-E72D297353CC}">
              <c16:uniqueId val="{00000000-CEA9-4A0F-82BA-035962860AF3}"/>
            </c:ext>
          </c:extLst>
        </c:ser>
        <c:ser>
          <c:idx val="1"/>
          <c:order val="1"/>
          <c:tx>
            <c:strRef>
              <c:f>'8.7'!$A$39</c:f>
              <c:strCache>
                <c:ptCount val="1"/>
                <c:pt idx="0">
                  <c:v>Výroba tepla brutto</c:v>
                </c:pt>
              </c:strCache>
            </c:strRef>
          </c:tx>
          <c:invertIfNegative val="0"/>
          <c:val>
            <c:numRef>
              <c:f>'8.7'!$B$39</c:f>
              <c:numCache>
                <c:formatCode>0.0%</c:formatCode>
                <c:ptCount val="1"/>
                <c:pt idx="0">
                  <c:v>1.3524977657960454E-2</c:v>
                </c:pt>
              </c:numCache>
            </c:numRef>
          </c:val>
          <c:extLst>
            <c:ext xmlns:c16="http://schemas.microsoft.com/office/drawing/2014/chart" uri="{C3380CC4-5D6E-409C-BE32-E72D297353CC}">
              <c16:uniqueId val="{00000001-CEA9-4A0F-82BA-035962860AF3}"/>
            </c:ext>
          </c:extLst>
        </c:ser>
        <c:ser>
          <c:idx val="2"/>
          <c:order val="2"/>
          <c:tx>
            <c:strRef>
              <c:f>'8.7'!$A$40</c:f>
              <c:strCache>
                <c:ptCount val="1"/>
                <c:pt idx="0">
                  <c:v>Dodávky tepla</c:v>
                </c:pt>
              </c:strCache>
            </c:strRef>
          </c:tx>
          <c:invertIfNegative val="0"/>
          <c:val>
            <c:numRef>
              <c:f>'8.7'!$B$40</c:f>
              <c:numCache>
                <c:formatCode>0.0%</c:formatCode>
                <c:ptCount val="1"/>
                <c:pt idx="0">
                  <c:v>2.1421791977511269E-2</c:v>
                </c:pt>
              </c:numCache>
            </c:numRef>
          </c:val>
          <c:extLst>
            <c:ext xmlns:c16="http://schemas.microsoft.com/office/drawing/2014/chart" uri="{C3380CC4-5D6E-409C-BE32-E72D297353CC}">
              <c16:uniqueId val="{00000002-CEA9-4A0F-82BA-035962860AF3}"/>
            </c:ext>
          </c:extLst>
        </c:ser>
        <c:dLbls>
          <c:showLegendKey val="0"/>
          <c:showVal val="0"/>
          <c:showCatName val="0"/>
          <c:showSerName val="0"/>
          <c:showPercent val="0"/>
          <c:showBubbleSize val="0"/>
        </c:dLbls>
        <c:gapWidth val="150"/>
        <c:axId val="287971584"/>
        <c:axId val="287973376"/>
      </c:barChart>
      <c:catAx>
        <c:axId val="287971584"/>
        <c:scaling>
          <c:orientation val="maxMin"/>
        </c:scaling>
        <c:delete val="0"/>
        <c:axPos val="l"/>
        <c:numFmt formatCode="General" sourceLinked="1"/>
        <c:majorTickMark val="none"/>
        <c:minorTickMark val="none"/>
        <c:tickLblPos val="none"/>
        <c:crossAx val="287973376"/>
        <c:crosses val="autoZero"/>
        <c:auto val="1"/>
        <c:lblAlgn val="ctr"/>
        <c:lblOffset val="100"/>
        <c:noMultiLvlLbl val="0"/>
      </c:catAx>
      <c:valAx>
        <c:axId val="287973376"/>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pPr>
            <a:endParaRPr lang="cs-CZ"/>
          </a:p>
        </c:txPr>
        <c:crossAx val="287971584"/>
        <c:crosses val="max"/>
        <c:crossBetween val="between"/>
        <c:majorUnit val="0.1"/>
      </c:valAx>
    </c:plotArea>
    <c:legend>
      <c:legendPos val="b"/>
      <c:layout>
        <c:manualLayout>
          <c:xMode val="edge"/>
          <c:yMode val="edge"/>
          <c:x val="6.9808027923211171E-3"/>
          <c:y val="0.69218722659667542"/>
          <c:w val="0.63699220843467863"/>
          <c:h val="0.2284476352028839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4.2166403388874361E-3"/>
          <c:y val="1.9059821174489368E-2"/>
        </c:manualLayout>
      </c:layout>
      <c:overlay val="0"/>
    </c:title>
    <c:autoTitleDeleted val="0"/>
    <c:plotArea>
      <c:layout>
        <c:manualLayout>
          <c:layoutTarget val="inner"/>
          <c:xMode val="edge"/>
          <c:yMode val="edge"/>
          <c:x val="0.10364810906280163"/>
          <c:y val="0.22691036764352365"/>
          <c:w val="0.85638821011341448"/>
          <c:h val="0.58167408849276936"/>
        </c:manualLayout>
      </c:layout>
      <c:barChart>
        <c:barDir val="col"/>
        <c:grouping val="stacked"/>
        <c:varyColors val="0"/>
        <c:ser>
          <c:idx val="0"/>
          <c:order val="0"/>
          <c:tx>
            <c:strRef>
              <c:f>'8.7'!$A$10</c:f>
              <c:strCache>
                <c:ptCount val="1"/>
                <c:pt idx="0">
                  <c:v>Biomasa</c:v>
                </c:pt>
              </c:strCache>
            </c:strRef>
          </c:tx>
          <c:spPr>
            <a:solidFill>
              <a:srgbClr val="23315F"/>
            </a:solidFill>
          </c:spPr>
          <c:invertIfNegative val="0"/>
          <c:cat>
            <c:strRef>
              <c:f>'8.7'!$C$38:$E$38</c:f>
              <c:strCache>
                <c:ptCount val="3"/>
                <c:pt idx="0">
                  <c:v>Duben</c:v>
                </c:pt>
                <c:pt idx="1">
                  <c:v>Květen</c:v>
                </c:pt>
                <c:pt idx="2">
                  <c:v>Červen</c:v>
                </c:pt>
              </c:strCache>
            </c:strRef>
          </c:cat>
          <c:val>
            <c:numRef>
              <c:f>('8.7'!$B$10,'8.7'!$D$10,'8.7'!$F$10)</c:f>
              <c:numCache>
                <c:formatCode>#\ ##0.0</c:formatCode>
                <c:ptCount val="3"/>
                <c:pt idx="0">
                  <c:v>625.37800000000004</c:v>
                </c:pt>
                <c:pt idx="1">
                  <c:v>33.840000000000003</c:v>
                </c:pt>
                <c:pt idx="2">
                  <c:v>0</c:v>
                </c:pt>
              </c:numCache>
            </c:numRef>
          </c:val>
          <c:extLst>
            <c:ext xmlns:c16="http://schemas.microsoft.com/office/drawing/2014/chart" uri="{C3380CC4-5D6E-409C-BE32-E72D297353CC}">
              <c16:uniqueId val="{00000000-5BFD-4DCF-A958-59F74F1F0970}"/>
            </c:ext>
          </c:extLst>
        </c:ser>
        <c:ser>
          <c:idx val="1"/>
          <c:order val="1"/>
          <c:tx>
            <c:strRef>
              <c:f>'8.7'!$A$11</c:f>
              <c:strCache>
                <c:ptCount val="1"/>
                <c:pt idx="0">
                  <c:v>Bioplyn</c:v>
                </c:pt>
              </c:strCache>
            </c:strRef>
          </c:tx>
          <c:spPr>
            <a:solidFill>
              <a:srgbClr val="5A6588"/>
            </a:solidFill>
          </c:spPr>
          <c:invertIfNegative val="0"/>
          <c:cat>
            <c:strRef>
              <c:f>'8.7'!$C$38:$E$38</c:f>
              <c:strCache>
                <c:ptCount val="3"/>
                <c:pt idx="0">
                  <c:v>Duben</c:v>
                </c:pt>
                <c:pt idx="1">
                  <c:v>Květen</c:v>
                </c:pt>
                <c:pt idx="2">
                  <c:v>Červen</c:v>
                </c:pt>
              </c:strCache>
            </c:strRef>
          </c:cat>
          <c:val>
            <c:numRef>
              <c:f>('8.7'!$B$11,'8.7'!$D$11,'8.7'!$F$11)</c:f>
              <c:numCache>
                <c:formatCode>#\ ##0.0</c:formatCode>
                <c:ptCount val="3"/>
                <c:pt idx="0">
                  <c:v>987.58</c:v>
                </c:pt>
                <c:pt idx="1">
                  <c:v>840.93</c:v>
                </c:pt>
                <c:pt idx="2">
                  <c:v>683.7</c:v>
                </c:pt>
              </c:numCache>
            </c:numRef>
          </c:val>
          <c:extLst>
            <c:ext xmlns:c16="http://schemas.microsoft.com/office/drawing/2014/chart" uri="{C3380CC4-5D6E-409C-BE32-E72D297353CC}">
              <c16:uniqueId val="{00000001-5BFD-4DCF-A958-59F74F1F0970}"/>
            </c:ext>
          </c:extLst>
        </c:ser>
        <c:ser>
          <c:idx val="2"/>
          <c:order val="2"/>
          <c:tx>
            <c:strRef>
              <c:f>'8.7'!$A$12</c:f>
              <c:strCache>
                <c:ptCount val="1"/>
                <c:pt idx="0">
                  <c:v>Černé uhlí</c:v>
                </c:pt>
              </c:strCache>
            </c:strRef>
          </c:tx>
          <c:spPr>
            <a:solidFill>
              <a:srgbClr val="9198B0"/>
            </a:solidFill>
          </c:spPr>
          <c:invertIfNegative val="0"/>
          <c:cat>
            <c:strRef>
              <c:f>'8.7'!$C$38:$E$38</c:f>
              <c:strCache>
                <c:ptCount val="3"/>
                <c:pt idx="0">
                  <c:v>Duben</c:v>
                </c:pt>
                <c:pt idx="1">
                  <c:v>Květen</c:v>
                </c:pt>
                <c:pt idx="2">
                  <c:v>Červen</c:v>
                </c:pt>
              </c:strCache>
            </c:strRef>
          </c:cat>
          <c:val>
            <c:numRef>
              <c:f>('8.7'!$B$12,'8.7'!$D$12,'8.7'!$F$12)</c:f>
              <c:numCache>
                <c:formatCode>#\ ##0.0</c:formatCode>
                <c:ptCount val="3"/>
                <c:pt idx="0">
                  <c:v>0</c:v>
                </c:pt>
                <c:pt idx="1">
                  <c:v>0</c:v>
                </c:pt>
                <c:pt idx="2">
                  <c:v>0</c:v>
                </c:pt>
              </c:numCache>
            </c:numRef>
          </c:val>
          <c:extLst>
            <c:ext xmlns:c16="http://schemas.microsoft.com/office/drawing/2014/chart" uri="{C3380CC4-5D6E-409C-BE32-E72D297353CC}">
              <c16:uniqueId val="{00000002-5BFD-4DCF-A958-59F74F1F0970}"/>
            </c:ext>
          </c:extLst>
        </c:ser>
        <c:ser>
          <c:idx val="3"/>
          <c:order val="3"/>
          <c:tx>
            <c:strRef>
              <c:f>'8.7'!$A$13</c:f>
              <c:strCache>
                <c:ptCount val="1"/>
                <c:pt idx="0">
                  <c:v>Elektrická energie</c:v>
                </c:pt>
              </c:strCache>
            </c:strRef>
          </c:tx>
          <c:spPr>
            <a:solidFill>
              <a:srgbClr val="C8CBD7"/>
            </a:solidFill>
          </c:spPr>
          <c:invertIfNegative val="0"/>
          <c:cat>
            <c:strRef>
              <c:f>'8.7'!$C$38:$E$38</c:f>
              <c:strCache>
                <c:ptCount val="3"/>
                <c:pt idx="0">
                  <c:v>Duben</c:v>
                </c:pt>
                <c:pt idx="1">
                  <c:v>Květen</c:v>
                </c:pt>
                <c:pt idx="2">
                  <c:v>Červen</c:v>
                </c:pt>
              </c:strCache>
            </c:strRef>
          </c:cat>
          <c:val>
            <c:numRef>
              <c:f>('8.7'!$B$13,'8.7'!$D$13,'8.7'!$F$13)</c:f>
              <c:numCache>
                <c:formatCode>#\ ##0.0</c:formatCode>
                <c:ptCount val="3"/>
                <c:pt idx="0">
                  <c:v>0</c:v>
                </c:pt>
                <c:pt idx="1">
                  <c:v>0</c:v>
                </c:pt>
                <c:pt idx="2">
                  <c:v>0</c:v>
                </c:pt>
              </c:numCache>
            </c:numRef>
          </c:val>
          <c:extLst>
            <c:ext xmlns:c16="http://schemas.microsoft.com/office/drawing/2014/chart" uri="{C3380CC4-5D6E-409C-BE32-E72D297353CC}">
              <c16:uniqueId val="{00000003-5BFD-4DCF-A958-59F74F1F0970}"/>
            </c:ext>
          </c:extLst>
        </c:ser>
        <c:ser>
          <c:idx val="4"/>
          <c:order val="4"/>
          <c:tx>
            <c:strRef>
              <c:f>'8.7'!$A$14</c:f>
              <c:strCache>
                <c:ptCount val="1"/>
                <c:pt idx="0">
                  <c:v>Energie prostředí (tepelné čerpadlo)</c:v>
                </c:pt>
              </c:strCache>
            </c:strRef>
          </c:tx>
          <c:spPr>
            <a:solidFill>
              <a:srgbClr val="E02C1F"/>
            </a:solidFill>
          </c:spPr>
          <c:invertIfNegative val="0"/>
          <c:cat>
            <c:strRef>
              <c:f>'8.7'!$C$38:$E$38</c:f>
              <c:strCache>
                <c:ptCount val="3"/>
                <c:pt idx="0">
                  <c:v>Duben</c:v>
                </c:pt>
                <c:pt idx="1">
                  <c:v>Květen</c:v>
                </c:pt>
                <c:pt idx="2">
                  <c:v>Červen</c:v>
                </c:pt>
              </c:strCache>
            </c:strRef>
          </c:cat>
          <c:val>
            <c:numRef>
              <c:f>('8.7'!$B$14,'8.7'!$D$14,'8.7'!$F$14)</c:f>
              <c:numCache>
                <c:formatCode>#\ ##0.0</c:formatCode>
                <c:ptCount val="3"/>
                <c:pt idx="0">
                  <c:v>0</c:v>
                </c:pt>
                <c:pt idx="1">
                  <c:v>0</c:v>
                </c:pt>
                <c:pt idx="2">
                  <c:v>0</c:v>
                </c:pt>
              </c:numCache>
            </c:numRef>
          </c:val>
          <c:extLst>
            <c:ext xmlns:c16="http://schemas.microsoft.com/office/drawing/2014/chart" uri="{C3380CC4-5D6E-409C-BE32-E72D297353CC}">
              <c16:uniqueId val="{00000004-5BFD-4DCF-A958-59F74F1F0970}"/>
            </c:ext>
          </c:extLst>
        </c:ser>
        <c:ser>
          <c:idx val="5"/>
          <c:order val="5"/>
          <c:tx>
            <c:strRef>
              <c:f>'8.7'!$A$15</c:f>
              <c:strCache>
                <c:ptCount val="1"/>
                <c:pt idx="0">
                  <c:v>Energie Slunce (solární kolektor)</c:v>
                </c:pt>
              </c:strCache>
            </c:strRef>
          </c:tx>
          <c:spPr>
            <a:solidFill>
              <a:srgbClr val="E86158"/>
            </a:solidFill>
          </c:spPr>
          <c:invertIfNegative val="0"/>
          <c:cat>
            <c:strRef>
              <c:f>'8.7'!$C$38:$E$38</c:f>
              <c:strCache>
                <c:ptCount val="3"/>
                <c:pt idx="0">
                  <c:v>Duben</c:v>
                </c:pt>
                <c:pt idx="1">
                  <c:v>Květen</c:v>
                </c:pt>
                <c:pt idx="2">
                  <c:v>Červen</c:v>
                </c:pt>
              </c:strCache>
            </c:strRef>
          </c:cat>
          <c:val>
            <c:numRef>
              <c:f>('8.7'!$B$15,'8.7'!$D$15,'8.7'!$F$15)</c:f>
              <c:numCache>
                <c:formatCode>#\ ##0.0</c:formatCode>
                <c:ptCount val="3"/>
                <c:pt idx="0">
                  <c:v>0</c:v>
                </c:pt>
                <c:pt idx="1">
                  <c:v>0</c:v>
                </c:pt>
                <c:pt idx="2">
                  <c:v>0</c:v>
                </c:pt>
              </c:numCache>
            </c:numRef>
          </c:val>
          <c:extLst>
            <c:ext xmlns:c16="http://schemas.microsoft.com/office/drawing/2014/chart" uri="{C3380CC4-5D6E-409C-BE32-E72D297353CC}">
              <c16:uniqueId val="{00000005-5BFD-4DCF-A958-59F74F1F0970}"/>
            </c:ext>
          </c:extLst>
        </c:ser>
        <c:ser>
          <c:idx val="6"/>
          <c:order val="6"/>
          <c:tx>
            <c:strRef>
              <c:f>'8.7'!$A$16</c:f>
              <c:strCache>
                <c:ptCount val="1"/>
                <c:pt idx="0">
                  <c:v>Hnědé uhlí</c:v>
                </c:pt>
              </c:strCache>
            </c:strRef>
          </c:tx>
          <c:spPr>
            <a:solidFill>
              <a:srgbClr val="F0948F"/>
            </a:solidFill>
          </c:spPr>
          <c:invertIfNegative val="0"/>
          <c:cat>
            <c:strRef>
              <c:f>'8.7'!$C$38:$E$38</c:f>
              <c:strCache>
                <c:ptCount val="3"/>
                <c:pt idx="0">
                  <c:v>Duben</c:v>
                </c:pt>
                <c:pt idx="1">
                  <c:v>Květen</c:v>
                </c:pt>
                <c:pt idx="2">
                  <c:v>Červen</c:v>
                </c:pt>
              </c:strCache>
            </c:strRef>
          </c:cat>
          <c:val>
            <c:numRef>
              <c:f>('8.7'!$B$16,'8.7'!$D$16,'8.7'!$F$16)</c:f>
              <c:numCache>
                <c:formatCode>#\ ##0.0</c:formatCode>
                <c:ptCount val="3"/>
                <c:pt idx="0">
                  <c:v>8116.5419999999995</c:v>
                </c:pt>
                <c:pt idx="1">
                  <c:v>4011.14</c:v>
                </c:pt>
                <c:pt idx="2">
                  <c:v>2805.8799999999997</c:v>
                </c:pt>
              </c:numCache>
            </c:numRef>
          </c:val>
          <c:extLst>
            <c:ext xmlns:c16="http://schemas.microsoft.com/office/drawing/2014/chart" uri="{C3380CC4-5D6E-409C-BE32-E72D297353CC}">
              <c16:uniqueId val="{00000006-5BFD-4DCF-A958-59F74F1F0970}"/>
            </c:ext>
          </c:extLst>
        </c:ser>
        <c:ser>
          <c:idx val="7"/>
          <c:order val="7"/>
          <c:tx>
            <c:strRef>
              <c:f>'8.7'!$A$17</c:f>
              <c:strCache>
                <c:ptCount val="1"/>
                <c:pt idx="0">
                  <c:v>Jaderné palivo</c:v>
                </c:pt>
              </c:strCache>
            </c:strRef>
          </c:tx>
          <c:spPr>
            <a:solidFill>
              <a:srgbClr val="F7C9C7"/>
            </a:solidFill>
          </c:spPr>
          <c:invertIfNegative val="0"/>
          <c:cat>
            <c:strRef>
              <c:f>'8.7'!$C$38:$E$38</c:f>
              <c:strCache>
                <c:ptCount val="3"/>
                <c:pt idx="0">
                  <c:v>Duben</c:v>
                </c:pt>
                <c:pt idx="1">
                  <c:v>Květen</c:v>
                </c:pt>
                <c:pt idx="2">
                  <c:v>Červen</c:v>
                </c:pt>
              </c:strCache>
            </c:strRef>
          </c:cat>
          <c:val>
            <c:numRef>
              <c:f>('8.7'!$B$17,'8.7'!$D$17,'8.7'!$F$17)</c:f>
              <c:numCache>
                <c:formatCode>#\ ##0.0</c:formatCode>
                <c:ptCount val="3"/>
                <c:pt idx="0">
                  <c:v>0</c:v>
                </c:pt>
                <c:pt idx="1">
                  <c:v>0</c:v>
                </c:pt>
                <c:pt idx="2">
                  <c:v>0</c:v>
                </c:pt>
              </c:numCache>
            </c:numRef>
          </c:val>
          <c:extLst>
            <c:ext xmlns:c16="http://schemas.microsoft.com/office/drawing/2014/chart" uri="{C3380CC4-5D6E-409C-BE32-E72D297353CC}">
              <c16:uniqueId val="{00000007-5BFD-4DCF-A958-59F74F1F0970}"/>
            </c:ext>
          </c:extLst>
        </c:ser>
        <c:ser>
          <c:idx val="8"/>
          <c:order val="8"/>
          <c:tx>
            <c:strRef>
              <c:f>'8.7'!$A$18</c:f>
              <c:strCache>
                <c:ptCount val="1"/>
                <c:pt idx="0">
                  <c:v>Koks</c:v>
                </c:pt>
              </c:strCache>
            </c:strRef>
          </c:tx>
          <c:spPr>
            <a:solidFill>
              <a:srgbClr val="262626"/>
            </a:solidFill>
          </c:spPr>
          <c:invertIfNegative val="0"/>
          <c:cat>
            <c:strRef>
              <c:f>'8.7'!$C$38:$E$38</c:f>
              <c:strCache>
                <c:ptCount val="3"/>
                <c:pt idx="0">
                  <c:v>Duben</c:v>
                </c:pt>
                <c:pt idx="1">
                  <c:v>Květen</c:v>
                </c:pt>
                <c:pt idx="2">
                  <c:v>Červen</c:v>
                </c:pt>
              </c:strCache>
            </c:strRef>
          </c:cat>
          <c:val>
            <c:numRef>
              <c:f>('8.7'!$B$18,'8.7'!$D$18,'8.7'!$F$18)</c:f>
              <c:numCache>
                <c:formatCode>#\ ##0.0</c:formatCode>
                <c:ptCount val="3"/>
                <c:pt idx="0">
                  <c:v>0</c:v>
                </c:pt>
                <c:pt idx="1">
                  <c:v>0</c:v>
                </c:pt>
                <c:pt idx="2">
                  <c:v>0</c:v>
                </c:pt>
              </c:numCache>
            </c:numRef>
          </c:val>
          <c:extLst>
            <c:ext xmlns:c16="http://schemas.microsoft.com/office/drawing/2014/chart" uri="{C3380CC4-5D6E-409C-BE32-E72D297353CC}">
              <c16:uniqueId val="{00000008-5BFD-4DCF-A958-59F74F1F0970}"/>
            </c:ext>
          </c:extLst>
        </c:ser>
        <c:ser>
          <c:idx val="9"/>
          <c:order val="9"/>
          <c:tx>
            <c:strRef>
              <c:f>'8.7'!$A$19</c:f>
              <c:strCache>
                <c:ptCount val="1"/>
                <c:pt idx="0">
                  <c:v>Odpadní teplo</c:v>
                </c:pt>
              </c:strCache>
            </c:strRef>
          </c:tx>
          <c:spPr>
            <a:solidFill>
              <a:srgbClr val="646363"/>
            </a:solidFill>
          </c:spPr>
          <c:invertIfNegative val="0"/>
          <c:cat>
            <c:strRef>
              <c:f>'8.7'!$C$38:$E$38</c:f>
              <c:strCache>
                <c:ptCount val="3"/>
                <c:pt idx="0">
                  <c:v>Duben</c:v>
                </c:pt>
                <c:pt idx="1">
                  <c:v>Květen</c:v>
                </c:pt>
                <c:pt idx="2">
                  <c:v>Červen</c:v>
                </c:pt>
              </c:strCache>
            </c:strRef>
          </c:cat>
          <c:val>
            <c:numRef>
              <c:f>('8.7'!$B$19,'8.7'!$D$19,'8.7'!$F$19)</c:f>
              <c:numCache>
                <c:formatCode>#\ ##0.0</c:formatCode>
                <c:ptCount val="3"/>
                <c:pt idx="0">
                  <c:v>300.5</c:v>
                </c:pt>
                <c:pt idx="1">
                  <c:v>25.5</c:v>
                </c:pt>
                <c:pt idx="2">
                  <c:v>3</c:v>
                </c:pt>
              </c:numCache>
            </c:numRef>
          </c:val>
          <c:extLst>
            <c:ext xmlns:c16="http://schemas.microsoft.com/office/drawing/2014/chart" uri="{C3380CC4-5D6E-409C-BE32-E72D297353CC}">
              <c16:uniqueId val="{00000009-5BFD-4DCF-A958-59F74F1F0970}"/>
            </c:ext>
          </c:extLst>
        </c:ser>
        <c:ser>
          <c:idx val="10"/>
          <c:order val="10"/>
          <c:tx>
            <c:strRef>
              <c:f>'8.7'!$A$20</c:f>
              <c:strCache>
                <c:ptCount val="1"/>
                <c:pt idx="0">
                  <c:v>Ostatní kapalná paliva</c:v>
                </c:pt>
              </c:strCache>
            </c:strRef>
          </c:tx>
          <c:spPr>
            <a:solidFill>
              <a:srgbClr val="9D9D9C"/>
            </a:solidFill>
          </c:spPr>
          <c:invertIfNegative val="0"/>
          <c:cat>
            <c:strRef>
              <c:f>'8.7'!$C$38:$E$38</c:f>
              <c:strCache>
                <c:ptCount val="3"/>
                <c:pt idx="0">
                  <c:v>Duben</c:v>
                </c:pt>
                <c:pt idx="1">
                  <c:v>Květen</c:v>
                </c:pt>
                <c:pt idx="2">
                  <c:v>Červen</c:v>
                </c:pt>
              </c:strCache>
            </c:strRef>
          </c:cat>
          <c:val>
            <c:numRef>
              <c:f>('8.7'!$B$20,'8.7'!$D$20,'8.7'!$F$20)</c:f>
              <c:numCache>
                <c:formatCode>#\ ##0.0</c:formatCode>
                <c:ptCount val="3"/>
                <c:pt idx="0">
                  <c:v>0</c:v>
                </c:pt>
                <c:pt idx="1">
                  <c:v>0</c:v>
                </c:pt>
                <c:pt idx="2">
                  <c:v>0</c:v>
                </c:pt>
              </c:numCache>
            </c:numRef>
          </c:val>
          <c:extLst>
            <c:ext xmlns:c16="http://schemas.microsoft.com/office/drawing/2014/chart" uri="{C3380CC4-5D6E-409C-BE32-E72D297353CC}">
              <c16:uniqueId val="{0000000A-5BFD-4DCF-A958-59F74F1F0970}"/>
            </c:ext>
          </c:extLst>
        </c:ser>
        <c:ser>
          <c:idx val="11"/>
          <c:order val="11"/>
          <c:tx>
            <c:strRef>
              <c:f>'8.7'!$A$21</c:f>
              <c:strCache>
                <c:ptCount val="1"/>
                <c:pt idx="0">
                  <c:v>Ostatní pevná paliva</c:v>
                </c:pt>
              </c:strCache>
            </c:strRef>
          </c:tx>
          <c:spPr>
            <a:solidFill>
              <a:srgbClr val="D0D0D0"/>
            </a:solidFill>
          </c:spPr>
          <c:invertIfNegative val="0"/>
          <c:cat>
            <c:strRef>
              <c:f>'8.7'!$C$38:$E$38</c:f>
              <c:strCache>
                <c:ptCount val="3"/>
                <c:pt idx="0">
                  <c:v>Duben</c:v>
                </c:pt>
                <c:pt idx="1">
                  <c:v>Květen</c:v>
                </c:pt>
                <c:pt idx="2">
                  <c:v>Červen</c:v>
                </c:pt>
              </c:strCache>
            </c:strRef>
          </c:cat>
          <c:val>
            <c:numRef>
              <c:f>('8.7'!$B$21,'8.7'!$D$21,'8.7'!$F$21)</c:f>
              <c:numCache>
                <c:formatCode>#\ ##0.0</c:formatCode>
                <c:ptCount val="3"/>
                <c:pt idx="0">
                  <c:v>53962</c:v>
                </c:pt>
                <c:pt idx="1">
                  <c:v>39529</c:v>
                </c:pt>
                <c:pt idx="2">
                  <c:v>4135</c:v>
                </c:pt>
              </c:numCache>
            </c:numRef>
          </c:val>
          <c:extLst>
            <c:ext xmlns:c16="http://schemas.microsoft.com/office/drawing/2014/chart" uri="{C3380CC4-5D6E-409C-BE32-E72D297353CC}">
              <c16:uniqueId val="{0000000B-5BFD-4DCF-A958-59F74F1F0970}"/>
            </c:ext>
          </c:extLst>
        </c:ser>
        <c:ser>
          <c:idx val="12"/>
          <c:order val="12"/>
          <c:tx>
            <c:strRef>
              <c:f>'8.7'!$A$22</c:f>
              <c:strCache>
                <c:ptCount val="1"/>
                <c:pt idx="0">
                  <c:v>Ostatní plyny</c:v>
                </c:pt>
              </c:strCache>
            </c:strRef>
          </c:tx>
          <c:spPr>
            <a:pattFill prst="ltUpDiag">
              <a:fgClr>
                <a:srgbClr val="23315F"/>
              </a:fgClr>
              <a:bgClr>
                <a:sysClr val="window" lastClr="FFFFFF"/>
              </a:bgClr>
            </a:pattFill>
          </c:spPr>
          <c:invertIfNegative val="0"/>
          <c:cat>
            <c:strRef>
              <c:f>'8.7'!$C$38:$E$38</c:f>
              <c:strCache>
                <c:ptCount val="3"/>
                <c:pt idx="0">
                  <c:v>Duben</c:v>
                </c:pt>
                <c:pt idx="1">
                  <c:v>Květen</c:v>
                </c:pt>
                <c:pt idx="2">
                  <c:v>Červen</c:v>
                </c:pt>
              </c:strCache>
            </c:strRef>
          </c:cat>
          <c:val>
            <c:numRef>
              <c:f>('8.7'!$B$22,'8.7'!$D$22,'8.7'!$F$22)</c:f>
              <c:numCache>
                <c:formatCode>#\ ##0.0</c:formatCode>
                <c:ptCount val="3"/>
                <c:pt idx="0">
                  <c:v>0</c:v>
                </c:pt>
                <c:pt idx="1">
                  <c:v>0</c:v>
                </c:pt>
                <c:pt idx="2">
                  <c:v>0</c:v>
                </c:pt>
              </c:numCache>
            </c:numRef>
          </c:val>
          <c:extLst>
            <c:ext xmlns:c16="http://schemas.microsoft.com/office/drawing/2014/chart" uri="{C3380CC4-5D6E-409C-BE32-E72D297353CC}">
              <c16:uniqueId val="{0000000C-5BFD-4DCF-A958-59F74F1F0970}"/>
            </c:ext>
          </c:extLst>
        </c:ser>
        <c:ser>
          <c:idx val="13"/>
          <c:order val="13"/>
          <c:tx>
            <c:strRef>
              <c:f>'8.7'!$A$23</c:f>
              <c:strCache>
                <c:ptCount val="1"/>
                <c:pt idx="0">
                  <c:v>Ostatní</c:v>
                </c:pt>
              </c:strCache>
            </c:strRef>
          </c:tx>
          <c:spPr>
            <a:pattFill prst="ltUpDiag">
              <a:fgClr>
                <a:srgbClr val="E02C1F"/>
              </a:fgClr>
              <a:bgClr>
                <a:sysClr val="window" lastClr="FFFFFF"/>
              </a:bgClr>
            </a:pattFill>
          </c:spPr>
          <c:invertIfNegative val="0"/>
          <c:cat>
            <c:strRef>
              <c:f>'8.7'!$C$38:$E$38</c:f>
              <c:strCache>
                <c:ptCount val="3"/>
                <c:pt idx="0">
                  <c:v>Duben</c:v>
                </c:pt>
                <c:pt idx="1">
                  <c:v>Květen</c:v>
                </c:pt>
                <c:pt idx="2">
                  <c:v>Červen</c:v>
                </c:pt>
              </c:strCache>
            </c:strRef>
          </c:cat>
          <c:val>
            <c:numRef>
              <c:f>('8.7'!$B$23,'8.7'!$D$23,'8.7'!$F$23)</c:f>
              <c:numCache>
                <c:formatCode>#\ ##0.0</c:formatCode>
                <c:ptCount val="3"/>
                <c:pt idx="0">
                  <c:v>0</c:v>
                </c:pt>
                <c:pt idx="1">
                  <c:v>0</c:v>
                </c:pt>
                <c:pt idx="2">
                  <c:v>0</c:v>
                </c:pt>
              </c:numCache>
            </c:numRef>
          </c:val>
          <c:extLst>
            <c:ext xmlns:c16="http://schemas.microsoft.com/office/drawing/2014/chart" uri="{C3380CC4-5D6E-409C-BE32-E72D297353CC}">
              <c16:uniqueId val="{0000000D-5BFD-4DCF-A958-59F74F1F0970}"/>
            </c:ext>
          </c:extLst>
        </c:ser>
        <c:ser>
          <c:idx val="14"/>
          <c:order val="14"/>
          <c:tx>
            <c:strRef>
              <c:f>'8.7'!$A$24</c:f>
              <c:strCache>
                <c:ptCount val="1"/>
                <c:pt idx="0">
                  <c:v>Topné oleje</c:v>
                </c:pt>
              </c:strCache>
            </c:strRef>
          </c:tx>
          <c:spPr>
            <a:pattFill prst="ltUpDiag">
              <a:fgClr>
                <a:srgbClr val="5A6588"/>
              </a:fgClr>
              <a:bgClr>
                <a:sysClr val="window" lastClr="FFFFFF"/>
              </a:bgClr>
            </a:pattFill>
          </c:spPr>
          <c:invertIfNegative val="0"/>
          <c:cat>
            <c:strRef>
              <c:f>'8.7'!$C$38:$E$38</c:f>
              <c:strCache>
                <c:ptCount val="3"/>
                <c:pt idx="0">
                  <c:v>Duben</c:v>
                </c:pt>
                <c:pt idx="1">
                  <c:v>Květen</c:v>
                </c:pt>
                <c:pt idx="2">
                  <c:v>Červen</c:v>
                </c:pt>
              </c:strCache>
            </c:strRef>
          </c:cat>
          <c:val>
            <c:numRef>
              <c:f>('8.7'!$B$24,'8.7'!$D$24,'8.7'!$F$24)</c:f>
              <c:numCache>
                <c:formatCode>#\ ##0.0</c:formatCode>
                <c:ptCount val="3"/>
                <c:pt idx="0">
                  <c:v>17914.036</c:v>
                </c:pt>
                <c:pt idx="1">
                  <c:v>461.04300000000001</c:v>
                </c:pt>
                <c:pt idx="2">
                  <c:v>0</c:v>
                </c:pt>
              </c:numCache>
            </c:numRef>
          </c:val>
          <c:extLst>
            <c:ext xmlns:c16="http://schemas.microsoft.com/office/drawing/2014/chart" uri="{C3380CC4-5D6E-409C-BE32-E72D297353CC}">
              <c16:uniqueId val="{0000000E-5BFD-4DCF-A958-59F74F1F0970}"/>
            </c:ext>
          </c:extLst>
        </c:ser>
        <c:ser>
          <c:idx val="15"/>
          <c:order val="15"/>
          <c:tx>
            <c:strRef>
              <c:f>'8.7'!$A$25</c:f>
              <c:strCache>
                <c:ptCount val="1"/>
                <c:pt idx="0">
                  <c:v>Zemní plyn</c:v>
                </c:pt>
              </c:strCache>
            </c:strRef>
          </c:tx>
          <c:spPr>
            <a:pattFill prst="ltUpDiag">
              <a:fgClr>
                <a:srgbClr val="E86158"/>
              </a:fgClr>
              <a:bgClr>
                <a:sysClr val="window" lastClr="FFFFFF"/>
              </a:bgClr>
            </a:pattFill>
          </c:spPr>
          <c:invertIfNegative val="0"/>
          <c:cat>
            <c:strRef>
              <c:f>'8.7'!$C$38:$E$38</c:f>
              <c:strCache>
                <c:ptCount val="3"/>
                <c:pt idx="0">
                  <c:v>Duben</c:v>
                </c:pt>
                <c:pt idx="1">
                  <c:v>Květen</c:v>
                </c:pt>
                <c:pt idx="2">
                  <c:v>Červen</c:v>
                </c:pt>
              </c:strCache>
            </c:strRef>
          </c:cat>
          <c:val>
            <c:numRef>
              <c:f>('8.7'!$B$25,'8.7'!$D$25,'8.7'!$F$25)</c:f>
              <c:numCache>
                <c:formatCode>#\ ##0.0</c:formatCode>
                <c:ptCount val="3"/>
                <c:pt idx="0">
                  <c:v>104211.504</c:v>
                </c:pt>
                <c:pt idx="1">
                  <c:v>37555.716</c:v>
                </c:pt>
                <c:pt idx="2">
                  <c:v>37547.171000000002</c:v>
                </c:pt>
              </c:numCache>
            </c:numRef>
          </c:val>
          <c:extLst>
            <c:ext xmlns:c16="http://schemas.microsoft.com/office/drawing/2014/chart" uri="{C3380CC4-5D6E-409C-BE32-E72D297353CC}">
              <c16:uniqueId val="{0000000F-5BFD-4DCF-A958-59F74F1F0970}"/>
            </c:ext>
          </c:extLst>
        </c:ser>
        <c:dLbls>
          <c:showLegendKey val="0"/>
          <c:showVal val="0"/>
          <c:showCatName val="0"/>
          <c:showSerName val="0"/>
          <c:showPercent val="0"/>
          <c:showBubbleSize val="0"/>
        </c:dLbls>
        <c:gapWidth val="50"/>
        <c:overlap val="100"/>
        <c:axId val="288078080"/>
        <c:axId val="288083968"/>
      </c:barChart>
      <c:catAx>
        <c:axId val="28807808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8083968"/>
        <c:crosses val="autoZero"/>
        <c:auto val="1"/>
        <c:lblAlgn val="ctr"/>
        <c:lblOffset val="100"/>
        <c:noMultiLvlLbl val="0"/>
      </c:catAx>
      <c:valAx>
        <c:axId val="288083968"/>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807808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1AB0-4C0C-BAAE-B9CF053FAA8E}"/>
              </c:ext>
            </c:extLst>
          </c:dPt>
          <c:dPt>
            <c:idx val="1"/>
            <c:bubble3D val="0"/>
            <c:spPr>
              <a:solidFill>
                <a:schemeClr val="accent2"/>
              </a:solidFill>
            </c:spPr>
            <c:extLst>
              <c:ext xmlns:c16="http://schemas.microsoft.com/office/drawing/2014/chart" uri="{C3380CC4-5D6E-409C-BE32-E72D297353CC}">
                <c16:uniqueId val="{00000003-1AB0-4C0C-BAAE-B9CF053FAA8E}"/>
              </c:ext>
            </c:extLst>
          </c:dPt>
          <c:dPt>
            <c:idx val="2"/>
            <c:bubble3D val="0"/>
            <c:spPr>
              <a:solidFill>
                <a:schemeClr val="accent3"/>
              </a:solidFill>
            </c:spPr>
            <c:extLst>
              <c:ext xmlns:c16="http://schemas.microsoft.com/office/drawing/2014/chart" uri="{C3380CC4-5D6E-409C-BE32-E72D297353CC}">
                <c16:uniqueId val="{00000005-1AB0-4C0C-BAAE-B9CF053FAA8E}"/>
              </c:ext>
            </c:extLst>
          </c:dPt>
          <c:dPt>
            <c:idx val="3"/>
            <c:bubble3D val="0"/>
            <c:spPr>
              <a:solidFill>
                <a:schemeClr val="accent4"/>
              </a:solidFill>
            </c:spPr>
            <c:extLst>
              <c:ext xmlns:c16="http://schemas.microsoft.com/office/drawing/2014/chart" uri="{C3380CC4-5D6E-409C-BE32-E72D297353CC}">
                <c16:uniqueId val="{00000007-1AB0-4C0C-BAAE-B9CF053FAA8E}"/>
              </c:ext>
            </c:extLst>
          </c:dPt>
          <c:dPt>
            <c:idx val="4"/>
            <c:bubble3D val="0"/>
            <c:spPr>
              <a:solidFill>
                <a:schemeClr val="accent5"/>
              </a:solidFill>
            </c:spPr>
            <c:extLst>
              <c:ext xmlns:c16="http://schemas.microsoft.com/office/drawing/2014/chart" uri="{C3380CC4-5D6E-409C-BE32-E72D297353CC}">
                <c16:uniqueId val="{00000009-1AB0-4C0C-BAAE-B9CF053FAA8E}"/>
              </c:ext>
            </c:extLst>
          </c:dPt>
          <c:dPt>
            <c:idx val="5"/>
            <c:bubble3D val="0"/>
            <c:spPr>
              <a:solidFill>
                <a:schemeClr val="accent6"/>
              </a:solidFill>
            </c:spPr>
            <c:extLst>
              <c:ext xmlns:c16="http://schemas.microsoft.com/office/drawing/2014/chart" uri="{C3380CC4-5D6E-409C-BE32-E72D297353CC}">
                <c16:uniqueId val="{0000000B-1AB0-4C0C-BAAE-B9CF053FAA8E}"/>
              </c:ext>
            </c:extLst>
          </c:dPt>
          <c:dPt>
            <c:idx val="6"/>
            <c:bubble3D val="0"/>
            <c:spPr>
              <a:solidFill>
                <a:srgbClr val="F0948F"/>
              </a:solidFill>
            </c:spPr>
            <c:extLst>
              <c:ext xmlns:c16="http://schemas.microsoft.com/office/drawing/2014/chart" uri="{C3380CC4-5D6E-409C-BE32-E72D297353CC}">
                <c16:uniqueId val="{0000000D-1AB0-4C0C-BAAE-B9CF053FAA8E}"/>
              </c:ext>
            </c:extLst>
          </c:dPt>
          <c:dPt>
            <c:idx val="7"/>
            <c:bubble3D val="0"/>
            <c:spPr>
              <a:solidFill>
                <a:srgbClr val="F7C9C7"/>
              </a:solidFill>
            </c:spPr>
            <c:extLst>
              <c:ext xmlns:c16="http://schemas.microsoft.com/office/drawing/2014/chart" uri="{C3380CC4-5D6E-409C-BE32-E72D297353CC}">
                <c16:uniqueId val="{0000000F-1AB0-4C0C-BAAE-B9CF053FAA8E}"/>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10-1AB0-4C0C-BAAE-B9CF053FAA8E}"/>
            </c:ext>
          </c:extLst>
        </c:ser>
        <c:ser>
          <c:idx val="2"/>
          <c:order val="1"/>
          <c:dPt>
            <c:idx val="0"/>
            <c:bubble3D val="0"/>
            <c:spPr>
              <a:solidFill>
                <a:schemeClr val="accent1"/>
              </a:solidFill>
            </c:spPr>
            <c:extLst>
              <c:ext xmlns:c16="http://schemas.microsoft.com/office/drawing/2014/chart" uri="{C3380CC4-5D6E-409C-BE32-E72D297353CC}">
                <c16:uniqueId val="{00000012-1AB0-4C0C-BAAE-B9CF053FAA8E}"/>
              </c:ext>
            </c:extLst>
          </c:dPt>
          <c:dPt>
            <c:idx val="1"/>
            <c:bubble3D val="0"/>
            <c:spPr>
              <a:solidFill>
                <a:schemeClr val="accent2"/>
              </a:solidFill>
            </c:spPr>
            <c:extLst>
              <c:ext xmlns:c16="http://schemas.microsoft.com/office/drawing/2014/chart" uri="{C3380CC4-5D6E-409C-BE32-E72D297353CC}">
                <c16:uniqueId val="{00000014-1AB0-4C0C-BAAE-B9CF053FAA8E}"/>
              </c:ext>
            </c:extLst>
          </c:dPt>
          <c:dPt>
            <c:idx val="2"/>
            <c:bubble3D val="0"/>
            <c:spPr>
              <a:solidFill>
                <a:schemeClr val="accent3"/>
              </a:solidFill>
            </c:spPr>
            <c:extLst>
              <c:ext xmlns:c16="http://schemas.microsoft.com/office/drawing/2014/chart" uri="{C3380CC4-5D6E-409C-BE32-E72D297353CC}">
                <c16:uniqueId val="{00000016-1AB0-4C0C-BAAE-B9CF053FAA8E}"/>
              </c:ext>
            </c:extLst>
          </c:dPt>
          <c:dPt>
            <c:idx val="3"/>
            <c:bubble3D val="0"/>
            <c:spPr>
              <a:solidFill>
                <a:schemeClr val="accent4"/>
              </a:solidFill>
            </c:spPr>
            <c:extLst>
              <c:ext xmlns:c16="http://schemas.microsoft.com/office/drawing/2014/chart" uri="{C3380CC4-5D6E-409C-BE32-E72D297353CC}">
                <c16:uniqueId val="{00000018-1AB0-4C0C-BAAE-B9CF053FAA8E}"/>
              </c:ext>
            </c:extLst>
          </c:dPt>
          <c:dPt>
            <c:idx val="4"/>
            <c:bubble3D val="0"/>
            <c:spPr>
              <a:solidFill>
                <a:schemeClr val="accent5"/>
              </a:solidFill>
            </c:spPr>
            <c:extLst>
              <c:ext xmlns:c16="http://schemas.microsoft.com/office/drawing/2014/chart" uri="{C3380CC4-5D6E-409C-BE32-E72D297353CC}">
                <c16:uniqueId val="{0000001A-1AB0-4C0C-BAAE-B9CF053FAA8E}"/>
              </c:ext>
            </c:extLst>
          </c:dPt>
          <c:dPt>
            <c:idx val="5"/>
            <c:bubble3D val="0"/>
            <c:spPr>
              <a:solidFill>
                <a:schemeClr val="accent6"/>
              </a:solidFill>
            </c:spPr>
            <c:extLst>
              <c:ext xmlns:c16="http://schemas.microsoft.com/office/drawing/2014/chart" uri="{C3380CC4-5D6E-409C-BE32-E72D297353CC}">
                <c16:uniqueId val="{0000001C-1AB0-4C0C-BAAE-B9CF053FAA8E}"/>
              </c:ext>
            </c:extLst>
          </c:dPt>
          <c:dPt>
            <c:idx val="6"/>
            <c:bubble3D val="0"/>
            <c:spPr>
              <a:solidFill>
                <a:srgbClr val="F0948F"/>
              </a:solidFill>
            </c:spPr>
            <c:extLst>
              <c:ext xmlns:c16="http://schemas.microsoft.com/office/drawing/2014/chart" uri="{C3380CC4-5D6E-409C-BE32-E72D297353CC}">
                <c16:uniqueId val="{0000001E-1AB0-4C0C-BAAE-B9CF053FAA8E}"/>
              </c:ext>
            </c:extLst>
          </c:dPt>
          <c:dPt>
            <c:idx val="7"/>
            <c:bubble3D val="0"/>
            <c:spPr>
              <a:solidFill>
                <a:srgbClr val="F7C9C7"/>
              </a:solidFill>
            </c:spPr>
            <c:extLst>
              <c:ext xmlns:c16="http://schemas.microsoft.com/office/drawing/2014/chart" uri="{C3380CC4-5D6E-409C-BE32-E72D297353CC}">
                <c16:uniqueId val="{00000020-1AB0-4C0C-BAAE-B9CF053FAA8E}"/>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21-1AB0-4C0C-BAAE-B9CF053FAA8E}"/>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444-4465-873E-4A4FA00BDF58}"/>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444-4465-873E-4A4FA00BDF58}"/>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444-4465-873E-4A4FA00BDF58}"/>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444-4465-873E-4A4FA00BDF58}"/>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444-4465-873E-4A4FA00BDF58}"/>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444-4465-873E-4A4FA00BDF58}"/>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444-4465-873E-4A4FA00BDF58}"/>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444-4465-873E-4A4FA00BDF58}"/>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444-4465-873E-4A4FA00BDF58}"/>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444-4465-873E-4A4FA00BDF58}"/>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444-4465-873E-4A4FA00BDF58}"/>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444-4465-873E-4A4FA00BDF58}"/>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444-4465-873E-4A4FA00BDF58}"/>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444-4465-873E-4A4FA00BDF58}"/>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444-4465-873E-4A4FA00BDF58}"/>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C444-4465-873E-4A4FA00BDF58}"/>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latin typeface="Arial" panose="020B0604020202020204" pitchFamily="34" charset="0"/>
                <a:cs typeface="Arial" panose="020B0604020202020204" pitchFamily="34" charset="0"/>
              </a:defRPr>
            </a:pPr>
            <a:r>
              <a:rPr lang="cs-CZ" sz="1000" b="1" i="0" u="none" strike="noStrike" baseline="0">
                <a:solidFill>
                  <a:schemeClr val="tx2"/>
                </a:solidFill>
                <a:effectLst/>
                <a:latin typeface="Arial" panose="020B0604020202020204" pitchFamily="34" charset="0"/>
                <a:cs typeface="Arial" panose="020B0604020202020204" pitchFamily="34" charset="0"/>
              </a:rPr>
              <a:t>Spotřeba tepla podle </a:t>
            </a:r>
            <a:r>
              <a:rPr lang="cs-CZ" sz="1000">
                <a:solidFill>
                  <a:schemeClr val="tx2"/>
                </a:solidFill>
                <a:latin typeface="Arial" panose="020B0604020202020204" pitchFamily="34" charset="0"/>
                <a:cs typeface="Arial" panose="020B0604020202020204" pitchFamily="34" charset="0"/>
              </a:rPr>
              <a:t>sektorů</a:t>
            </a:r>
            <a:r>
              <a:rPr lang="cs-CZ" sz="1000" baseline="0">
                <a:solidFill>
                  <a:schemeClr val="tx2"/>
                </a:solidFill>
                <a:latin typeface="Arial" panose="020B0604020202020204" pitchFamily="34" charset="0"/>
                <a:cs typeface="Arial" panose="020B0604020202020204" pitchFamily="34" charset="0"/>
              </a:rPr>
              <a:t> národního hospodářství</a:t>
            </a:r>
            <a:r>
              <a:rPr lang="cs-CZ" sz="1000">
                <a:solidFill>
                  <a:schemeClr val="tx2"/>
                </a:solidFill>
                <a:latin typeface="Arial" panose="020B0604020202020204" pitchFamily="34" charset="0"/>
                <a:cs typeface="Arial" panose="020B0604020202020204" pitchFamily="34" charset="0"/>
              </a:rPr>
              <a:t> (TJ)</a:t>
            </a:r>
          </a:p>
        </c:rich>
      </c:tx>
      <c:layout>
        <c:manualLayout>
          <c:xMode val="edge"/>
          <c:yMode val="edge"/>
          <c:x val="7.4263696808184957E-4"/>
          <c:y val="0"/>
        </c:manualLayout>
      </c:layout>
      <c:overlay val="0"/>
    </c:title>
    <c:autoTitleDeleted val="0"/>
    <c:plotArea>
      <c:layout>
        <c:manualLayout>
          <c:layoutTarget val="inner"/>
          <c:xMode val="edge"/>
          <c:yMode val="edge"/>
          <c:x val="0.13740150053825764"/>
          <c:y val="0.2331370396882208"/>
          <c:w val="0.6585583535335946"/>
          <c:h val="0.57340728836580701"/>
        </c:manualLayout>
      </c:layout>
      <c:barChart>
        <c:barDir val="col"/>
        <c:grouping val="stacked"/>
        <c:varyColors val="0"/>
        <c:ser>
          <c:idx val="0"/>
          <c:order val="0"/>
          <c:tx>
            <c:strRef>
              <c:f>'8.8'!$A$27</c:f>
              <c:strCache>
                <c:ptCount val="1"/>
                <c:pt idx="0">
                  <c:v>Průmysl</c:v>
                </c:pt>
              </c:strCache>
            </c:strRef>
          </c:tx>
          <c:invertIfNegative val="0"/>
          <c:cat>
            <c:strRef>
              <c:f>'8.8'!$C$38:$E$38</c:f>
              <c:strCache>
                <c:ptCount val="3"/>
                <c:pt idx="0">
                  <c:v>Duben</c:v>
                </c:pt>
                <c:pt idx="1">
                  <c:v>Květen</c:v>
                </c:pt>
                <c:pt idx="2">
                  <c:v>Červen</c:v>
                </c:pt>
              </c:strCache>
            </c:strRef>
          </c:cat>
          <c:val>
            <c:numRef>
              <c:f>('8.8'!$B$27,'8.8'!$D$27,'8.8'!$F$27)</c:f>
              <c:numCache>
                <c:formatCode>#\ ##0.0</c:formatCode>
                <c:ptCount val="3"/>
                <c:pt idx="0">
                  <c:v>454724.12</c:v>
                </c:pt>
                <c:pt idx="1">
                  <c:v>277080.53099999996</c:v>
                </c:pt>
                <c:pt idx="2">
                  <c:v>232122.80300000001</c:v>
                </c:pt>
              </c:numCache>
            </c:numRef>
          </c:val>
          <c:extLst>
            <c:ext xmlns:c16="http://schemas.microsoft.com/office/drawing/2014/chart" uri="{C3380CC4-5D6E-409C-BE32-E72D297353CC}">
              <c16:uniqueId val="{00000000-4C35-4A99-9853-A866AAAB61CA}"/>
            </c:ext>
          </c:extLst>
        </c:ser>
        <c:ser>
          <c:idx val="1"/>
          <c:order val="1"/>
          <c:tx>
            <c:strRef>
              <c:f>'8.8'!$A$28</c:f>
              <c:strCache>
                <c:ptCount val="1"/>
                <c:pt idx="0">
                  <c:v>Energetika</c:v>
                </c:pt>
              </c:strCache>
            </c:strRef>
          </c:tx>
          <c:invertIfNegative val="0"/>
          <c:cat>
            <c:strRef>
              <c:f>'8.8'!$C$38:$E$38</c:f>
              <c:strCache>
                <c:ptCount val="3"/>
                <c:pt idx="0">
                  <c:v>Duben</c:v>
                </c:pt>
                <c:pt idx="1">
                  <c:v>Květen</c:v>
                </c:pt>
                <c:pt idx="2">
                  <c:v>Červen</c:v>
                </c:pt>
              </c:strCache>
            </c:strRef>
          </c:cat>
          <c:val>
            <c:numRef>
              <c:f>('8.8'!$B$28,'8.8'!$D$28,'8.8'!$F$28)</c:f>
              <c:numCache>
                <c:formatCode>#\ ##0.0</c:formatCode>
                <c:ptCount val="3"/>
                <c:pt idx="0">
                  <c:v>59137.717999999993</c:v>
                </c:pt>
                <c:pt idx="1">
                  <c:v>34920.561999999998</c:v>
                </c:pt>
                <c:pt idx="2">
                  <c:v>29459.426000000003</c:v>
                </c:pt>
              </c:numCache>
            </c:numRef>
          </c:val>
          <c:extLst>
            <c:ext xmlns:c16="http://schemas.microsoft.com/office/drawing/2014/chart" uri="{C3380CC4-5D6E-409C-BE32-E72D297353CC}">
              <c16:uniqueId val="{00000001-4C35-4A99-9853-A866AAAB61CA}"/>
            </c:ext>
          </c:extLst>
        </c:ser>
        <c:ser>
          <c:idx val="2"/>
          <c:order val="2"/>
          <c:tx>
            <c:strRef>
              <c:f>'8.8'!$A$29</c:f>
              <c:strCache>
                <c:ptCount val="1"/>
                <c:pt idx="0">
                  <c:v>Doprava</c:v>
                </c:pt>
              </c:strCache>
            </c:strRef>
          </c:tx>
          <c:invertIfNegative val="0"/>
          <c:cat>
            <c:strRef>
              <c:f>'8.8'!$C$38:$E$38</c:f>
              <c:strCache>
                <c:ptCount val="3"/>
                <c:pt idx="0">
                  <c:v>Duben</c:v>
                </c:pt>
                <c:pt idx="1">
                  <c:v>Květen</c:v>
                </c:pt>
                <c:pt idx="2">
                  <c:v>Červen</c:v>
                </c:pt>
              </c:strCache>
            </c:strRef>
          </c:cat>
          <c:val>
            <c:numRef>
              <c:f>('8.8'!$B$29,'8.8'!$D$29,'8.8'!$F$29)</c:f>
              <c:numCache>
                <c:formatCode>#\ ##0.0</c:formatCode>
                <c:ptCount val="3"/>
                <c:pt idx="0">
                  <c:v>4616.9449999999997</c:v>
                </c:pt>
                <c:pt idx="1">
                  <c:v>1105.7439999999999</c:v>
                </c:pt>
                <c:pt idx="2">
                  <c:v>442.45500000000004</c:v>
                </c:pt>
              </c:numCache>
            </c:numRef>
          </c:val>
          <c:extLst>
            <c:ext xmlns:c16="http://schemas.microsoft.com/office/drawing/2014/chart" uri="{C3380CC4-5D6E-409C-BE32-E72D297353CC}">
              <c16:uniqueId val="{00000002-4C35-4A99-9853-A866AAAB61CA}"/>
            </c:ext>
          </c:extLst>
        </c:ser>
        <c:ser>
          <c:idx val="3"/>
          <c:order val="3"/>
          <c:tx>
            <c:strRef>
              <c:f>'8.8'!$A$30</c:f>
              <c:strCache>
                <c:ptCount val="1"/>
                <c:pt idx="0">
                  <c:v>Stavebnictví</c:v>
                </c:pt>
              </c:strCache>
            </c:strRef>
          </c:tx>
          <c:invertIfNegative val="0"/>
          <c:cat>
            <c:strRef>
              <c:f>'8.8'!$C$38:$E$38</c:f>
              <c:strCache>
                <c:ptCount val="3"/>
                <c:pt idx="0">
                  <c:v>Duben</c:v>
                </c:pt>
                <c:pt idx="1">
                  <c:v>Květen</c:v>
                </c:pt>
                <c:pt idx="2">
                  <c:v>Červen</c:v>
                </c:pt>
              </c:strCache>
            </c:strRef>
          </c:cat>
          <c:val>
            <c:numRef>
              <c:f>('8.8'!$B$30,'8.8'!$D$30,'8.8'!$F$30)</c:f>
              <c:numCache>
                <c:formatCode>#\ ##0.0</c:formatCode>
                <c:ptCount val="3"/>
                <c:pt idx="0">
                  <c:v>7962.817</c:v>
                </c:pt>
                <c:pt idx="1">
                  <c:v>3698.366</c:v>
                </c:pt>
                <c:pt idx="2">
                  <c:v>2314.7959999999998</c:v>
                </c:pt>
              </c:numCache>
            </c:numRef>
          </c:val>
          <c:extLst>
            <c:ext xmlns:c16="http://schemas.microsoft.com/office/drawing/2014/chart" uri="{C3380CC4-5D6E-409C-BE32-E72D297353CC}">
              <c16:uniqueId val="{00000003-4C35-4A99-9853-A866AAAB61CA}"/>
            </c:ext>
          </c:extLst>
        </c:ser>
        <c:ser>
          <c:idx val="4"/>
          <c:order val="4"/>
          <c:tx>
            <c:strRef>
              <c:f>'8.8'!$A$31</c:f>
              <c:strCache>
                <c:ptCount val="1"/>
                <c:pt idx="0">
                  <c:v>Zemědělství a lesnictví</c:v>
                </c:pt>
              </c:strCache>
            </c:strRef>
          </c:tx>
          <c:spPr>
            <a:solidFill>
              <a:schemeClr val="accent5"/>
            </a:solidFill>
          </c:spPr>
          <c:invertIfNegative val="0"/>
          <c:cat>
            <c:strRef>
              <c:f>'8.8'!$C$38:$E$38</c:f>
              <c:strCache>
                <c:ptCount val="3"/>
                <c:pt idx="0">
                  <c:v>Duben</c:v>
                </c:pt>
                <c:pt idx="1">
                  <c:v>Květen</c:v>
                </c:pt>
                <c:pt idx="2">
                  <c:v>Červen</c:v>
                </c:pt>
              </c:strCache>
            </c:strRef>
          </c:cat>
          <c:val>
            <c:numRef>
              <c:f>('8.8'!$B$31,'8.8'!$D$31,'8.8'!$F$31)</c:f>
              <c:numCache>
                <c:formatCode>#\ ##0.0</c:formatCode>
                <c:ptCount val="3"/>
                <c:pt idx="0">
                  <c:v>44.75</c:v>
                </c:pt>
                <c:pt idx="1">
                  <c:v>0</c:v>
                </c:pt>
                <c:pt idx="2">
                  <c:v>0</c:v>
                </c:pt>
              </c:numCache>
            </c:numRef>
          </c:val>
          <c:extLst>
            <c:ext xmlns:c16="http://schemas.microsoft.com/office/drawing/2014/chart" uri="{C3380CC4-5D6E-409C-BE32-E72D297353CC}">
              <c16:uniqueId val="{00000004-4C35-4A99-9853-A866AAAB61CA}"/>
            </c:ext>
          </c:extLst>
        </c:ser>
        <c:ser>
          <c:idx val="5"/>
          <c:order val="5"/>
          <c:tx>
            <c:strRef>
              <c:f>'8.8'!$A$32</c:f>
              <c:strCache>
                <c:ptCount val="1"/>
                <c:pt idx="0">
                  <c:v>Domácnosti</c:v>
                </c:pt>
              </c:strCache>
            </c:strRef>
          </c:tx>
          <c:spPr>
            <a:solidFill>
              <a:schemeClr val="accent6"/>
            </a:solidFill>
          </c:spPr>
          <c:invertIfNegative val="0"/>
          <c:cat>
            <c:strRef>
              <c:f>'8.8'!$C$38:$E$38</c:f>
              <c:strCache>
                <c:ptCount val="3"/>
                <c:pt idx="0">
                  <c:v>Duben</c:v>
                </c:pt>
                <c:pt idx="1">
                  <c:v>Květen</c:v>
                </c:pt>
                <c:pt idx="2">
                  <c:v>Červen</c:v>
                </c:pt>
              </c:strCache>
            </c:strRef>
          </c:cat>
          <c:val>
            <c:numRef>
              <c:f>('8.8'!$B$32,'8.8'!$D$32,'8.8'!$F$32)</c:f>
              <c:numCache>
                <c:formatCode>#\ ##0.0</c:formatCode>
                <c:ptCount val="3"/>
                <c:pt idx="0">
                  <c:v>516507.46099999995</c:v>
                </c:pt>
                <c:pt idx="1">
                  <c:v>190584.67699999997</c:v>
                </c:pt>
                <c:pt idx="2">
                  <c:v>127227.11399999999</c:v>
                </c:pt>
              </c:numCache>
            </c:numRef>
          </c:val>
          <c:extLst>
            <c:ext xmlns:c16="http://schemas.microsoft.com/office/drawing/2014/chart" uri="{C3380CC4-5D6E-409C-BE32-E72D297353CC}">
              <c16:uniqueId val="{00000005-4C35-4A99-9853-A866AAAB61CA}"/>
            </c:ext>
          </c:extLst>
        </c:ser>
        <c:ser>
          <c:idx val="6"/>
          <c:order val="6"/>
          <c:tx>
            <c:strRef>
              <c:f>'8.8'!$A$33</c:f>
              <c:strCache>
                <c:ptCount val="1"/>
                <c:pt idx="0">
                  <c:v>Obchod, služby, školství, zdravotnictví</c:v>
                </c:pt>
              </c:strCache>
            </c:strRef>
          </c:tx>
          <c:spPr>
            <a:solidFill>
              <a:srgbClr val="F0948F"/>
            </a:solidFill>
          </c:spPr>
          <c:invertIfNegative val="0"/>
          <c:cat>
            <c:strRef>
              <c:f>'8.8'!$C$38:$E$38</c:f>
              <c:strCache>
                <c:ptCount val="3"/>
                <c:pt idx="0">
                  <c:v>Duben</c:v>
                </c:pt>
                <c:pt idx="1">
                  <c:v>Květen</c:v>
                </c:pt>
                <c:pt idx="2">
                  <c:v>Červen</c:v>
                </c:pt>
              </c:strCache>
            </c:strRef>
          </c:cat>
          <c:val>
            <c:numRef>
              <c:f>('8.8'!$B$33,'8.8'!$D$33,'8.8'!$F$33)</c:f>
              <c:numCache>
                <c:formatCode>#\ ##0.0</c:formatCode>
                <c:ptCount val="3"/>
                <c:pt idx="0">
                  <c:v>262769.272</c:v>
                </c:pt>
                <c:pt idx="1">
                  <c:v>87677.058999999979</c:v>
                </c:pt>
                <c:pt idx="2">
                  <c:v>53925.589000000014</c:v>
                </c:pt>
              </c:numCache>
            </c:numRef>
          </c:val>
          <c:extLst>
            <c:ext xmlns:c16="http://schemas.microsoft.com/office/drawing/2014/chart" uri="{C3380CC4-5D6E-409C-BE32-E72D297353CC}">
              <c16:uniqueId val="{00000006-4C35-4A99-9853-A866AAAB61CA}"/>
            </c:ext>
          </c:extLst>
        </c:ser>
        <c:ser>
          <c:idx val="7"/>
          <c:order val="7"/>
          <c:tx>
            <c:strRef>
              <c:f>'8.8'!$A$34</c:f>
              <c:strCache>
                <c:ptCount val="1"/>
                <c:pt idx="0">
                  <c:v>Ostatní</c:v>
                </c:pt>
              </c:strCache>
            </c:strRef>
          </c:tx>
          <c:spPr>
            <a:solidFill>
              <a:srgbClr val="F7C9C7"/>
            </a:solidFill>
          </c:spPr>
          <c:invertIfNegative val="0"/>
          <c:cat>
            <c:strRef>
              <c:f>'8.8'!$C$38:$E$38</c:f>
              <c:strCache>
                <c:ptCount val="3"/>
                <c:pt idx="0">
                  <c:v>Duben</c:v>
                </c:pt>
                <c:pt idx="1">
                  <c:v>Květen</c:v>
                </c:pt>
                <c:pt idx="2">
                  <c:v>Červen</c:v>
                </c:pt>
              </c:strCache>
            </c:strRef>
          </c:cat>
          <c:val>
            <c:numRef>
              <c:f>('8.8'!$B$34,'8.8'!$D$34,'8.8'!$F$34)</c:f>
              <c:numCache>
                <c:formatCode>#\ ##0.0</c:formatCode>
                <c:ptCount val="3"/>
                <c:pt idx="0">
                  <c:v>5165.2239999999993</c:v>
                </c:pt>
                <c:pt idx="1">
                  <c:v>1799.4080000000001</c:v>
                </c:pt>
                <c:pt idx="2">
                  <c:v>1266.3899999999999</c:v>
                </c:pt>
              </c:numCache>
            </c:numRef>
          </c:val>
          <c:extLst>
            <c:ext xmlns:c16="http://schemas.microsoft.com/office/drawing/2014/chart" uri="{C3380CC4-5D6E-409C-BE32-E72D297353CC}">
              <c16:uniqueId val="{00000007-4C35-4A99-9853-A866AAAB61CA}"/>
            </c:ext>
          </c:extLst>
        </c:ser>
        <c:dLbls>
          <c:showLegendKey val="0"/>
          <c:showVal val="0"/>
          <c:showCatName val="0"/>
          <c:showSerName val="0"/>
          <c:showPercent val="0"/>
          <c:showBubbleSize val="0"/>
        </c:dLbls>
        <c:gapWidth val="50"/>
        <c:overlap val="100"/>
        <c:axId val="287894528"/>
        <c:axId val="287896320"/>
      </c:barChart>
      <c:catAx>
        <c:axId val="28789452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7896320"/>
        <c:crosses val="autoZero"/>
        <c:auto val="1"/>
        <c:lblAlgn val="ctr"/>
        <c:lblOffset val="100"/>
        <c:noMultiLvlLbl val="0"/>
      </c:catAx>
      <c:valAx>
        <c:axId val="287896320"/>
        <c:scaling>
          <c:orientation val="minMax"/>
          <c:max val="1500000"/>
          <c:min val="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7894528"/>
        <c:crosses val="autoZero"/>
        <c:crossBetween val="between"/>
        <c:majorUnit val="3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5355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'8.8'!$A$38</c:f>
              <c:strCache>
                <c:ptCount val="1"/>
                <c:pt idx="0">
                  <c:v>Instalovaný výkon</c:v>
                </c:pt>
              </c:strCache>
            </c:strRef>
          </c:tx>
          <c:invertIfNegative val="0"/>
          <c:val>
            <c:numRef>
              <c:f>'8.8'!$B$38</c:f>
              <c:numCache>
                <c:formatCode>0.0%</c:formatCode>
                <c:ptCount val="1"/>
                <c:pt idx="0">
                  <c:v>0.1596268447625202</c:v>
                </c:pt>
              </c:numCache>
            </c:numRef>
          </c:val>
          <c:extLst>
            <c:ext xmlns:c16="http://schemas.microsoft.com/office/drawing/2014/chart" uri="{C3380CC4-5D6E-409C-BE32-E72D297353CC}">
              <c16:uniqueId val="{00000000-115A-4B6C-9703-FB8588C05095}"/>
            </c:ext>
          </c:extLst>
        </c:ser>
        <c:ser>
          <c:idx val="1"/>
          <c:order val="1"/>
          <c:tx>
            <c:strRef>
              <c:f>'8.8'!$A$39</c:f>
              <c:strCache>
                <c:ptCount val="1"/>
                <c:pt idx="0">
                  <c:v>Výroba tepla brutto</c:v>
                </c:pt>
              </c:strCache>
            </c:strRef>
          </c:tx>
          <c:invertIfNegative val="0"/>
          <c:val>
            <c:numRef>
              <c:f>'8.8'!$B$39</c:f>
              <c:numCache>
                <c:formatCode>0.0%</c:formatCode>
                <c:ptCount val="1"/>
                <c:pt idx="0">
                  <c:v>0.21149659652329125</c:v>
                </c:pt>
              </c:numCache>
            </c:numRef>
          </c:val>
          <c:extLst>
            <c:ext xmlns:c16="http://schemas.microsoft.com/office/drawing/2014/chart" uri="{C3380CC4-5D6E-409C-BE32-E72D297353CC}">
              <c16:uniqueId val="{00000001-115A-4B6C-9703-FB8588C05095}"/>
            </c:ext>
          </c:extLst>
        </c:ser>
        <c:ser>
          <c:idx val="2"/>
          <c:order val="2"/>
          <c:tx>
            <c:strRef>
              <c:f>'8.8'!$A$40</c:f>
              <c:strCache>
                <c:ptCount val="1"/>
                <c:pt idx="0">
                  <c:v>Dodávky tepla</c:v>
                </c:pt>
              </c:strCache>
            </c:strRef>
          </c:tx>
          <c:invertIfNegative val="0"/>
          <c:val>
            <c:numRef>
              <c:f>'8.8'!$B$40</c:f>
              <c:numCache>
                <c:formatCode>0.0%</c:formatCode>
                <c:ptCount val="1"/>
                <c:pt idx="0">
                  <c:v>0.17002616724023936</c:v>
                </c:pt>
              </c:numCache>
            </c:numRef>
          </c:val>
          <c:extLst>
            <c:ext xmlns:c16="http://schemas.microsoft.com/office/drawing/2014/chart" uri="{C3380CC4-5D6E-409C-BE32-E72D297353CC}">
              <c16:uniqueId val="{00000002-115A-4B6C-9703-FB8588C05095}"/>
            </c:ext>
          </c:extLst>
        </c:ser>
        <c:dLbls>
          <c:showLegendKey val="0"/>
          <c:showVal val="0"/>
          <c:showCatName val="0"/>
          <c:showSerName val="0"/>
          <c:showPercent val="0"/>
          <c:showBubbleSize val="0"/>
        </c:dLbls>
        <c:gapWidth val="150"/>
        <c:axId val="288455680"/>
        <c:axId val="288461568"/>
      </c:barChart>
      <c:catAx>
        <c:axId val="288455680"/>
        <c:scaling>
          <c:orientation val="maxMin"/>
        </c:scaling>
        <c:delete val="0"/>
        <c:axPos val="l"/>
        <c:numFmt formatCode="General" sourceLinked="1"/>
        <c:majorTickMark val="none"/>
        <c:minorTickMark val="none"/>
        <c:tickLblPos val="none"/>
        <c:crossAx val="288461568"/>
        <c:crosses val="autoZero"/>
        <c:auto val="1"/>
        <c:lblAlgn val="ctr"/>
        <c:lblOffset val="100"/>
        <c:noMultiLvlLbl val="0"/>
      </c:catAx>
      <c:valAx>
        <c:axId val="288461568"/>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pPr>
            <a:endParaRPr lang="cs-CZ"/>
          </a:p>
        </c:txPr>
        <c:crossAx val="288455680"/>
        <c:crosses val="max"/>
        <c:crossBetween val="between"/>
        <c:majorUnit val="0.1"/>
      </c:valAx>
    </c:plotArea>
    <c:legend>
      <c:legendPos val="b"/>
      <c:layout>
        <c:manualLayout>
          <c:xMode val="edge"/>
          <c:yMode val="edge"/>
          <c:x val="2.8660647875041679E-2"/>
          <c:y val="0.73001149180090974"/>
          <c:w val="0.63215986890527576"/>
          <c:h val="0.2699885081990903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latin typeface="Arial" panose="020B0604020202020204" pitchFamily="34" charset="0"/>
                <a:cs typeface="Arial" panose="020B0604020202020204" pitchFamily="34" charset="0"/>
              </a:defRPr>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3.1527539467353077E-3"/>
          <c:y val="2.0293264279007205E-2"/>
        </c:manualLayout>
      </c:layout>
      <c:overlay val="0"/>
    </c:title>
    <c:autoTitleDeleted val="0"/>
    <c:plotArea>
      <c:layout/>
      <c:barChart>
        <c:barDir val="col"/>
        <c:grouping val="stacked"/>
        <c:varyColors val="0"/>
        <c:ser>
          <c:idx val="0"/>
          <c:order val="0"/>
          <c:tx>
            <c:strRef>
              <c:f>'8.8'!$A$10</c:f>
              <c:strCache>
                <c:ptCount val="1"/>
                <c:pt idx="0">
                  <c:v>Biomasa</c:v>
                </c:pt>
              </c:strCache>
            </c:strRef>
          </c:tx>
          <c:spPr>
            <a:solidFill>
              <a:srgbClr val="23315F"/>
            </a:solidFill>
          </c:spPr>
          <c:invertIfNegative val="0"/>
          <c:cat>
            <c:strRef>
              <c:f>'8.8'!$C$38:$E$38</c:f>
              <c:strCache>
                <c:ptCount val="3"/>
                <c:pt idx="0">
                  <c:v>Duben</c:v>
                </c:pt>
                <c:pt idx="1">
                  <c:v>Květen</c:v>
                </c:pt>
                <c:pt idx="2">
                  <c:v>Červen</c:v>
                </c:pt>
              </c:strCache>
            </c:strRef>
          </c:cat>
          <c:val>
            <c:numRef>
              <c:f>('8.8'!$B$10,'8.8'!$D$10,'8.8'!$F$10)</c:f>
              <c:numCache>
                <c:formatCode>#\ ##0.0</c:formatCode>
                <c:ptCount val="3"/>
                <c:pt idx="0">
                  <c:v>84148.202999999994</c:v>
                </c:pt>
                <c:pt idx="1">
                  <c:v>54209.178000000007</c:v>
                </c:pt>
                <c:pt idx="2">
                  <c:v>42405.510999999999</c:v>
                </c:pt>
              </c:numCache>
            </c:numRef>
          </c:val>
          <c:extLst>
            <c:ext xmlns:c16="http://schemas.microsoft.com/office/drawing/2014/chart" uri="{C3380CC4-5D6E-409C-BE32-E72D297353CC}">
              <c16:uniqueId val="{00000000-69D9-4AAC-A061-D4A990A73091}"/>
            </c:ext>
          </c:extLst>
        </c:ser>
        <c:ser>
          <c:idx val="1"/>
          <c:order val="1"/>
          <c:tx>
            <c:strRef>
              <c:f>'8.8'!$A$11</c:f>
              <c:strCache>
                <c:ptCount val="1"/>
                <c:pt idx="0">
                  <c:v>Bioplyn</c:v>
                </c:pt>
              </c:strCache>
            </c:strRef>
          </c:tx>
          <c:spPr>
            <a:solidFill>
              <a:srgbClr val="5A6588"/>
            </a:solidFill>
          </c:spPr>
          <c:invertIfNegative val="0"/>
          <c:cat>
            <c:strRef>
              <c:f>'8.8'!$C$38:$E$38</c:f>
              <c:strCache>
                <c:ptCount val="3"/>
                <c:pt idx="0">
                  <c:v>Duben</c:v>
                </c:pt>
                <c:pt idx="1">
                  <c:v>Květen</c:v>
                </c:pt>
                <c:pt idx="2">
                  <c:v>Červen</c:v>
                </c:pt>
              </c:strCache>
            </c:strRef>
          </c:cat>
          <c:val>
            <c:numRef>
              <c:f>('8.8'!$B$11,'8.8'!$D$11,'8.8'!$F$11)</c:f>
              <c:numCache>
                <c:formatCode>#\ ##0.0</c:formatCode>
                <c:ptCount val="3"/>
                <c:pt idx="0">
                  <c:v>162.52800000000002</c:v>
                </c:pt>
                <c:pt idx="1">
                  <c:v>62.502000000000002</c:v>
                </c:pt>
                <c:pt idx="2">
                  <c:v>44.965000000000003</c:v>
                </c:pt>
              </c:numCache>
            </c:numRef>
          </c:val>
          <c:extLst>
            <c:ext xmlns:c16="http://schemas.microsoft.com/office/drawing/2014/chart" uri="{C3380CC4-5D6E-409C-BE32-E72D297353CC}">
              <c16:uniqueId val="{00000001-69D9-4AAC-A061-D4A990A73091}"/>
            </c:ext>
          </c:extLst>
        </c:ser>
        <c:ser>
          <c:idx val="2"/>
          <c:order val="2"/>
          <c:tx>
            <c:strRef>
              <c:f>'8.8'!$A$12</c:f>
              <c:strCache>
                <c:ptCount val="1"/>
                <c:pt idx="0">
                  <c:v>Černé uhlí</c:v>
                </c:pt>
              </c:strCache>
            </c:strRef>
          </c:tx>
          <c:spPr>
            <a:solidFill>
              <a:srgbClr val="9198B0"/>
            </a:solidFill>
          </c:spPr>
          <c:invertIfNegative val="0"/>
          <c:cat>
            <c:strRef>
              <c:f>'8.8'!$C$38:$E$38</c:f>
              <c:strCache>
                <c:ptCount val="3"/>
                <c:pt idx="0">
                  <c:v>Duben</c:v>
                </c:pt>
                <c:pt idx="1">
                  <c:v>Květen</c:v>
                </c:pt>
                <c:pt idx="2">
                  <c:v>Červen</c:v>
                </c:pt>
              </c:strCache>
            </c:strRef>
          </c:cat>
          <c:val>
            <c:numRef>
              <c:f>('8.8'!$B$12,'8.8'!$D$12,'8.8'!$F$12)</c:f>
              <c:numCache>
                <c:formatCode>#\ ##0.0</c:formatCode>
                <c:ptCount val="3"/>
                <c:pt idx="0">
                  <c:v>757082.7840000001</c:v>
                </c:pt>
                <c:pt idx="1">
                  <c:v>290372.68900000001</c:v>
                </c:pt>
                <c:pt idx="2">
                  <c:v>201624.61300000001</c:v>
                </c:pt>
              </c:numCache>
            </c:numRef>
          </c:val>
          <c:extLst>
            <c:ext xmlns:c16="http://schemas.microsoft.com/office/drawing/2014/chart" uri="{C3380CC4-5D6E-409C-BE32-E72D297353CC}">
              <c16:uniqueId val="{00000002-69D9-4AAC-A061-D4A990A73091}"/>
            </c:ext>
          </c:extLst>
        </c:ser>
        <c:ser>
          <c:idx val="3"/>
          <c:order val="3"/>
          <c:tx>
            <c:strRef>
              <c:f>'8.8'!$A$13</c:f>
              <c:strCache>
                <c:ptCount val="1"/>
                <c:pt idx="0">
                  <c:v>Elektrická energie</c:v>
                </c:pt>
              </c:strCache>
            </c:strRef>
          </c:tx>
          <c:spPr>
            <a:solidFill>
              <a:srgbClr val="C8CBD7"/>
            </a:solidFill>
          </c:spPr>
          <c:invertIfNegative val="0"/>
          <c:cat>
            <c:strRef>
              <c:f>'8.8'!$C$38:$E$38</c:f>
              <c:strCache>
                <c:ptCount val="3"/>
                <c:pt idx="0">
                  <c:v>Duben</c:v>
                </c:pt>
                <c:pt idx="1">
                  <c:v>Květen</c:v>
                </c:pt>
                <c:pt idx="2">
                  <c:v>Červen</c:v>
                </c:pt>
              </c:strCache>
            </c:strRef>
          </c:cat>
          <c:val>
            <c:numRef>
              <c:f>('8.8'!$B$13,'8.8'!$D$13,'8.8'!$F$13)</c:f>
              <c:numCache>
                <c:formatCode>#\ ##0.0</c:formatCode>
                <c:ptCount val="3"/>
                <c:pt idx="0">
                  <c:v>64</c:v>
                </c:pt>
                <c:pt idx="1">
                  <c:v>30.326000000000001</c:v>
                </c:pt>
                <c:pt idx="2">
                  <c:v>17.751999999999999</c:v>
                </c:pt>
              </c:numCache>
            </c:numRef>
          </c:val>
          <c:extLst>
            <c:ext xmlns:c16="http://schemas.microsoft.com/office/drawing/2014/chart" uri="{C3380CC4-5D6E-409C-BE32-E72D297353CC}">
              <c16:uniqueId val="{00000003-69D9-4AAC-A061-D4A990A73091}"/>
            </c:ext>
          </c:extLst>
        </c:ser>
        <c:ser>
          <c:idx val="4"/>
          <c:order val="4"/>
          <c:tx>
            <c:strRef>
              <c:f>'8.8'!$A$14</c:f>
              <c:strCache>
                <c:ptCount val="1"/>
                <c:pt idx="0">
                  <c:v>Energie prostředí (tepelné čerpadlo)</c:v>
                </c:pt>
              </c:strCache>
            </c:strRef>
          </c:tx>
          <c:spPr>
            <a:solidFill>
              <a:srgbClr val="E02C1F"/>
            </a:solidFill>
          </c:spPr>
          <c:invertIfNegative val="0"/>
          <c:cat>
            <c:strRef>
              <c:f>'8.8'!$C$38:$E$38</c:f>
              <c:strCache>
                <c:ptCount val="3"/>
                <c:pt idx="0">
                  <c:v>Duben</c:v>
                </c:pt>
                <c:pt idx="1">
                  <c:v>Květen</c:v>
                </c:pt>
                <c:pt idx="2">
                  <c:v>Červen</c:v>
                </c:pt>
              </c:strCache>
            </c:strRef>
          </c:cat>
          <c:val>
            <c:numRef>
              <c:f>('8.8'!$B$14,'8.8'!$D$14,'8.8'!$F$14)</c:f>
              <c:numCache>
                <c:formatCode>#\ ##0.0</c:formatCode>
                <c:ptCount val="3"/>
                <c:pt idx="0">
                  <c:v>0</c:v>
                </c:pt>
                <c:pt idx="1">
                  <c:v>0</c:v>
                </c:pt>
                <c:pt idx="2">
                  <c:v>0</c:v>
                </c:pt>
              </c:numCache>
            </c:numRef>
          </c:val>
          <c:extLst>
            <c:ext xmlns:c16="http://schemas.microsoft.com/office/drawing/2014/chart" uri="{C3380CC4-5D6E-409C-BE32-E72D297353CC}">
              <c16:uniqueId val="{00000004-69D9-4AAC-A061-D4A990A73091}"/>
            </c:ext>
          </c:extLst>
        </c:ser>
        <c:ser>
          <c:idx val="5"/>
          <c:order val="5"/>
          <c:tx>
            <c:strRef>
              <c:f>'8.8'!$A$15</c:f>
              <c:strCache>
                <c:ptCount val="1"/>
                <c:pt idx="0">
                  <c:v>Energie Slunce (solární kolektor)</c:v>
                </c:pt>
              </c:strCache>
            </c:strRef>
          </c:tx>
          <c:spPr>
            <a:solidFill>
              <a:srgbClr val="E86158"/>
            </a:solidFill>
          </c:spPr>
          <c:invertIfNegative val="0"/>
          <c:cat>
            <c:strRef>
              <c:f>'8.8'!$C$38:$E$38</c:f>
              <c:strCache>
                <c:ptCount val="3"/>
                <c:pt idx="0">
                  <c:v>Duben</c:v>
                </c:pt>
                <c:pt idx="1">
                  <c:v>Květen</c:v>
                </c:pt>
                <c:pt idx="2">
                  <c:v>Červen</c:v>
                </c:pt>
              </c:strCache>
            </c:strRef>
          </c:cat>
          <c:val>
            <c:numRef>
              <c:f>('8.8'!$B$15,'8.8'!$D$15,'8.8'!$F$15)</c:f>
              <c:numCache>
                <c:formatCode>#\ ##0.0</c:formatCode>
                <c:ptCount val="3"/>
                <c:pt idx="0">
                  <c:v>0</c:v>
                </c:pt>
                <c:pt idx="1">
                  <c:v>0</c:v>
                </c:pt>
                <c:pt idx="2">
                  <c:v>0</c:v>
                </c:pt>
              </c:numCache>
            </c:numRef>
          </c:val>
          <c:extLst>
            <c:ext xmlns:c16="http://schemas.microsoft.com/office/drawing/2014/chart" uri="{C3380CC4-5D6E-409C-BE32-E72D297353CC}">
              <c16:uniqueId val="{00000005-69D9-4AAC-A061-D4A990A73091}"/>
            </c:ext>
          </c:extLst>
        </c:ser>
        <c:ser>
          <c:idx val="6"/>
          <c:order val="6"/>
          <c:tx>
            <c:strRef>
              <c:f>'8.8'!$A$16</c:f>
              <c:strCache>
                <c:ptCount val="1"/>
                <c:pt idx="0">
                  <c:v>Hnědé uhlí</c:v>
                </c:pt>
              </c:strCache>
            </c:strRef>
          </c:tx>
          <c:spPr>
            <a:solidFill>
              <a:srgbClr val="F0948F"/>
            </a:solidFill>
          </c:spPr>
          <c:invertIfNegative val="0"/>
          <c:cat>
            <c:strRef>
              <c:f>'8.8'!$C$38:$E$38</c:f>
              <c:strCache>
                <c:ptCount val="3"/>
                <c:pt idx="0">
                  <c:v>Duben</c:v>
                </c:pt>
                <c:pt idx="1">
                  <c:v>Květen</c:v>
                </c:pt>
                <c:pt idx="2">
                  <c:v>Červen</c:v>
                </c:pt>
              </c:strCache>
            </c:strRef>
          </c:cat>
          <c:val>
            <c:numRef>
              <c:f>('8.8'!$B$16,'8.8'!$D$16,'8.8'!$F$16)</c:f>
              <c:numCache>
                <c:formatCode>#\ ##0.0</c:formatCode>
                <c:ptCount val="3"/>
                <c:pt idx="0">
                  <c:v>17677.157999999999</c:v>
                </c:pt>
                <c:pt idx="1">
                  <c:v>10094.321</c:v>
                </c:pt>
                <c:pt idx="2">
                  <c:v>16151.329000000002</c:v>
                </c:pt>
              </c:numCache>
            </c:numRef>
          </c:val>
          <c:extLst>
            <c:ext xmlns:c16="http://schemas.microsoft.com/office/drawing/2014/chart" uri="{C3380CC4-5D6E-409C-BE32-E72D297353CC}">
              <c16:uniqueId val="{00000006-69D9-4AAC-A061-D4A990A73091}"/>
            </c:ext>
          </c:extLst>
        </c:ser>
        <c:ser>
          <c:idx val="7"/>
          <c:order val="7"/>
          <c:tx>
            <c:strRef>
              <c:f>'8.8'!$A$17</c:f>
              <c:strCache>
                <c:ptCount val="1"/>
                <c:pt idx="0">
                  <c:v>Jaderné palivo</c:v>
                </c:pt>
              </c:strCache>
            </c:strRef>
          </c:tx>
          <c:spPr>
            <a:solidFill>
              <a:srgbClr val="F7C9C7"/>
            </a:solidFill>
          </c:spPr>
          <c:invertIfNegative val="0"/>
          <c:cat>
            <c:strRef>
              <c:f>'8.8'!$C$38:$E$38</c:f>
              <c:strCache>
                <c:ptCount val="3"/>
                <c:pt idx="0">
                  <c:v>Duben</c:v>
                </c:pt>
                <c:pt idx="1">
                  <c:v>Květen</c:v>
                </c:pt>
                <c:pt idx="2">
                  <c:v>Červen</c:v>
                </c:pt>
              </c:strCache>
            </c:strRef>
          </c:cat>
          <c:val>
            <c:numRef>
              <c:f>('8.8'!$B$17,'8.8'!$D$17,'8.8'!$F$17)</c:f>
              <c:numCache>
                <c:formatCode>#\ ##0.0</c:formatCode>
                <c:ptCount val="3"/>
                <c:pt idx="0">
                  <c:v>0</c:v>
                </c:pt>
                <c:pt idx="1">
                  <c:v>0</c:v>
                </c:pt>
                <c:pt idx="2">
                  <c:v>0</c:v>
                </c:pt>
              </c:numCache>
            </c:numRef>
          </c:val>
          <c:extLst>
            <c:ext xmlns:c16="http://schemas.microsoft.com/office/drawing/2014/chart" uri="{C3380CC4-5D6E-409C-BE32-E72D297353CC}">
              <c16:uniqueId val="{00000007-69D9-4AAC-A061-D4A990A73091}"/>
            </c:ext>
          </c:extLst>
        </c:ser>
        <c:ser>
          <c:idx val="8"/>
          <c:order val="8"/>
          <c:tx>
            <c:strRef>
              <c:f>'8.8'!$A$18</c:f>
              <c:strCache>
                <c:ptCount val="1"/>
                <c:pt idx="0">
                  <c:v>Koks</c:v>
                </c:pt>
              </c:strCache>
            </c:strRef>
          </c:tx>
          <c:spPr>
            <a:solidFill>
              <a:srgbClr val="262626"/>
            </a:solidFill>
          </c:spPr>
          <c:invertIfNegative val="0"/>
          <c:cat>
            <c:strRef>
              <c:f>'8.8'!$C$38:$E$38</c:f>
              <c:strCache>
                <c:ptCount val="3"/>
                <c:pt idx="0">
                  <c:v>Duben</c:v>
                </c:pt>
                <c:pt idx="1">
                  <c:v>Květen</c:v>
                </c:pt>
                <c:pt idx="2">
                  <c:v>Červen</c:v>
                </c:pt>
              </c:strCache>
            </c:strRef>
          </c:cat>
          <c:val>
            <c:numRef>
              <c:f>('8.8'!$B$18,'8.8'!$D$18,'8.8'!$F$18)</c:f>
              <c:numCache>
                <c:formatCode>#\ ##0.0</c:formatCode>
                <c:ptCount val="3"/>
                <c:pt idx="0">
                  <c:v>0</c:v>
                </c:pt>
                <c:pt idx="1">
                  <c:v>0</c:v>
                </c:pt>
                <c:pt idx="2">
                  <c:v>0</c:v>
                </c:pt>
              </c:numCache>
            </c:numRef>
          </c:val>
          <c:extLst>
            <c:ext xmlns:c16="http://schemas.microsoft.com/office/drawing/2014/chart" uri="{C3380CC4-5D6E-409C-BE32-E72D297353CC}">
              <c16:uniqueId val="{00000008-69D9-4AAC-A061-D4A990A73091}"/>
            </c:ext>
          </c:extLst>
        </c:ser>
        <c:ser>
          <c:idx val="9"/>
          <c:order val="9"/>
          <c:tx>
            <c:strRef>
              <c:f>'8.8'!$A$19</c:f>
              <c:strCache>
                <c:ptCount val="1"/>
                <c:pt idx="0">
                  <c:v>Odpadní teplo</c:v>
                </c:pt>
              </c:strCache>
            </c:strRef>
          </c:tx>
          <c:spPr>
            <a:solidFill>
              <a:srgbClr val="646363"/>
            </a:solidFill>
          </c:spPr>
          <c:invertIfNegative val="0"/>
          <c:cat>
            <c:strRef>
              <c:f>'8.8'!$C$38:$E$38</c:f>
              <c:strCache>
                <c:ptCount val="3"/>
                <c:pt idx="0">
                  <c:v>Duben</c:v>
                </c:pt>
                <c:pt idx="1">
                  <c:v>Květen</c:v>
                </c:pt>
                <c:pt idx="2">
                  <c:v>Červen</c:v>
                </c:pt>
              </c:strCache>
            </c:strRef>
          </c:cat>
          <c:val>
            <c:numRef>
              <c:f>('8.8'!$B$19,'8.8'!$D$19,'8.8'!$F$19)</c:f>
              <c:numCache>
                <c:formatCode>#\ ##0.0</c:formatCode>
                <c:ptCount val="3"/>
                <c:pt idx="0">
                  <c:v>51606.01</c:v>
                </c:pt>
                <c:pt idx="1">
                  <c:v>52615.32</c:v>
                </c:pt>
                <c:pt idx="2">
                  <c:v>46832.19</c:v>
                </c:pt>
              </c:numCache>
            </c:numRef>
          </c:val>
          <c:extLst>
            <c:ext xmlns:c16="http://schemas.microsoft.com/office/drawing/2014/chart" uri="{C3380CC4-5D6E-409C-BE32-E72D297353CC}">
              <c16:uniqueId val="{00000009-69D9-4AAC-A061-D4A990A73091}"/>
            </c:ext>
          </c:extLst>
        </c:ser>
        <c:ser>
          <c:idx val="10"/>
          <c:order val="10"/>
          <c:tx>
            <c:strRef>
              <c:f>'8.8'!$A$20</c:f>
              <c:strCache>
                <c:ptCount val="1"/>
                <c:pt idx="0">
                  <c:v>Ostatní kapalná paliva</c:v>
                </c:pt>
              </c:strCache>
            </c:strRef>
          </c:tx>
          <c:spPr>
            <a:solidFill>
              <a:srgbClr val="9D9D9C"/>
            </a:solidFill>
          </c:spPr>
          <c:invertIfNegative val="0"/>
          <c:cat>
            <c:strRef>
              <c:f>'8.8'!$C$38:$E$38</c:f>
              <c:strCache>
                <c:ptCount val="3"/>
                <c:pt idx="0">
                  <c:v>Duben</c:v>
                </c:pt>
                <c:pt idx="1">
                  <c:v>Květen</c:v>
                </c:pt>
                <c:pt idx="2">
                  <c:v>Červen</c:v>
                </c:pt>
              </c:strCache>
            </c:strRef>
          </c:cat>
          <c:val>
            <c:numRef>
              <c:f>('8.8'!$B$20,'8.8'!$D$20,'8.8'!$F$20)</c:f>
              <c:numCache>
                <c:formatCode>#\ ##0.0</c:formatCode>
                <c:ptCount val="3"/>
                <c:pt idx="0">
                  <c:v>0</c:v>
                </c:pt>
                <c:pt idx="1">
                  <c:v>0</c:v>
                </c:pt>
                <c:pt idx="2">
                  <c:v>0</c:v>
                </c:pt>
              </c:numCache>
            </c:numRef>
          </c:val>
          <c:extLst>
            <c:ext xmlns:c16="http://schemas.microsoft.com/office/drawing/2014/chart" uri="{C3380CC4-5D6E-409C-BE32-E72D297353CC}">
              <c16:uniqueId val="{0000000A-69D9-4AAC-A061-D4A990A73091}"/>
            </c:ext>
          </c:extLst>
        </c:ser>
        <c:ser>
          <c:idx val="11"/>
          <c:order val="11"/>
          <c:tx>
            <c:strRef>
              <c:f>'8.8'!$A$21</c:f>
              <c:strCache>
                <c:ptCount val="1"/>
                <c:pt idx="0">
                  <c:v>Ostatní pevná paliva</c:v>
                </c:pt>
              </c:strCache>
            </c:strRef>
          </c:tx>
          <c:spPr>
            <a:solidFill>
              <a:srgbClr val="D0D0D0"/>
            </a:solidFill>
          </c:spPr>
          <c:invertIfNegative val="0"/>
          <c:cat>
            <c:strRef>
              <c:f>'8.8'!$C$38:$E$38</c:f>
              <c:strCache>
                <c:ptCount val="3"/>
                <c:pt idx="0">
                  <c:v>Duben</c:v>
                </c:pt>
                <c:pt idx="1">
                  <c:v>Květen</c:v>
                </c:pt>
                <c:pt idx="2">
                  <c:v>Červen</c:v>
                </c:pt>
              </c:strCache>
            </c:strRef>
          </c:cat>
          <c:val>
            <c:numRef>
              <c:f>('8.8'!$B$21,'8.8'!$D$21,'8.8'!$F$21)</c:f>
              <c:numCache>
                <c:formatCode>#\ ##0.0</c:formatCode>
                <c:ptCount val="3"/>
                <c:pt idx="0">
                  <c:v>4363</c:v>
                </c:pt>
                <c:pt idx="1">
                  <c:v>560</c:v>
                </c:pt>
                <c:pt idx="2">
                  <c:v>1156</c:v>
                </c:pt>
              </c:numCache>
            </c:numRef>
          </c:val>
          <c:extLst>
            <c:ext xmlns:c16="http://schemas.microsoft.com/office/drawing/2014/chart" uri="{C3380CC4-5D6E-409C-BE32-E72D297353CC}">
              <c16:uniqueId val="{0000000B-69D9-4AAC-A061-D4A990A73091}"/>
            </c:ext>
          </c:extLst>
        </c:ser>
        <c:ser>
          <c:idx val="12"/>
          <c:order val="12"/>
          <c:tx>
            <c:strRef>
              <c:f>'8.8'!$A$22</c:f>
              <c:strCache>
                <c:ptCount val="1"/>
                <c:pt idx="0">
                  <c:v>Ostatní plyny</c:v>
                </c:pt>
              </c:strCache>
            </c:strRef>
          </c:tx>
          <c:spPr>
            <a:pattFill prst="ltUpDiag">
              <a:fgClr>
                <a:srgbClr val="23315F"/>
              </a:fgClr>
              <a:bgClr>
                <a:sysClr val="window" lastClr="FFFFFF"/>
              </a:bgClr>
            </a:pattFill>
          </c:spPr>
          <c:invertIfNegative val="0"/>
          <c:cat>
            <c:strRef>
              <c:f>'8.8'!$C$38:$E$38</c:f>
              <c:strCache>
                <c:ptCount val="3"/>
                <c:pt idx="0">
                  <c:v>Duben</c:v>
                </c:pt>
                <c:pt idx="1">
                  <c:v>Květen</c:v>
                </c:pt>
                <c:pt idx="2">
                  <c:v>Červen</c:v>
                </c:pt>
              </c:strCache>
            </c:strRef>
          </c:cat>
          <c:val>
            <c:numRef>
              <c:f>('8.8'!$B$22,'8.8'!$D$22,'8.8'!$F$22)</c:f>
              <c:numCache>
                <c:formatCode>#\ ##0.0</c:formatCode>
                <c:ptCount val="3"/>
                <c:pt idx="0">
                  <c:v>283529.11199999996</c:v>
                </c:pt>
                <c:pt idx="1">
                  <c:v>151510.66499999998</c:v>
                </c:pt>
                <c:pt idx="2">
                  <c:v>111475.272</c:v>
                </c:pt>
              </c:numCache>
            </c:numRef>
          </c:val>
          <c:extLst>
            <c:ext xmlns:c16="http://schemas.microsoft.com/office/drawing/2014/chart" uri="{C3380CC4-5D6E-409C-BE32-E72D297353CC}">
              <c16:uniqueId val="{0000000C-69D9-4AAC-A061-D4A990A73091}"/>
            </c:ext>
          </c:extLst>
        </c:ser>
        <c:ser>
          <c:idx val="13"/>
          <c:order val="13"/>
          <c:tx>
            <c:strRef>
              <c:f>'8.8'!$A$23</c:f>
              <c:strCache>
                <c:ptCount val="1"/>
                <c:pt idx="0">
                  <c:v>Ostatní</c:v>
                </c:pt>
              </c:strCache>
            </c:strRef>
          </c:tx>
          <c:spPr>
            <a:pattFill prst="ltUpDiag">
              <a:fgClr>
                <a:srgbClr val="E02C1F"/>
              </a:fgClr>
              <a:bgClr>
                <a:sysClr val="window" lastClr="FFFFFF"/>
              </a:bgClr>
            </a:pattFill>
          </c:spPr>
          <c:invertIfNegative val="0"/>
          <c:cat>
            <c:strRef>
              <c:f>'8.8'!$C$38:$E$38</c:f>
              <c:strCache>
                <c:ptCount val="3"/>
                <c:pt idx="0">
                  <c:v>Duben</c:v>
                </c:pt>
                <c:pt idx="1">
                  <c:v>Květen</c:v>
                </c:pt>
                <c:pt idx="2">
                  <c:v>Červen</c:v>
                </c:pt>
              </c:strCache>
            </c:strRef>
          </c:cat>
          <c:val>
            <c:numRef>
              <c:f>('8.8'!$B$23,'8.8'!$D$23,'8.8'!$F$23)</c:f>
              <c:numCache>
                <c:formatCode>#\ ##0.0</c:formatCode>
                <c:ptCount val="3"/>
                <c:pt idx="0">
                  <c:v>0</c:v>
                </c:pt>
                <c:pt idx="1">
                  <c:v>0</c:v>
                </c:pt>
                <c:pt idx="2">
                  <c:v>0</c:v>
                </c:pt>
              </c:numCache>
            </c:numRef>
          </c:val>
          <c:extLst>
            <c:ext xmlns:c16="http://schemas.microsoft.com/office/drawing/2014/chart" uri="{C3380CC4-5D6E-409C-BE32-E72D297353CC}">
              <c16:uniqueId val="{0000000D-69D9-4AAC-A061-D4A990A73091}"/>
            </c:ext>
          </c:extLst>
        </c:ser>
        <c:ser>
          <c:idx val="14"/>
          <c:order val="14"/>
          <c:tx>
            <c:strRef>
              <c:f>'8.8'!$A$24</c:f>
              <c:strCache>
                <c:ptCount val="1"/>
                <c:pt idx="0">
                  <c:v>Topné oleje</c:v>
                </c:pt>
              </c:strCache>
            </c:strRef>
          </c:tx>
          <c:spPr>
            <a:pattFill prst="ltUpDiag">
              <a:fgClr>
                <a:srgbClr val="5A6588"/>
              </a:fgClr>
              <a:bgClr>
                <a:sysClr val="window" lastClr="FFFFFF"/>
              </a:bgClr>
            </a:pattFill>
          </c:spPr>
          <c:invertIfNegative val="0"/>
          <c:cat>
            <c:strRef>
              <c:f>'8.8'!$C$38:$E$38</c:f>
              <c:strCache>
                <c:ptCount val="3"/>
                <c:pt idx="0">
                  <c:v>Duben</c:v>
                </c:pt>
                <c:pt idx="1">
                  <c:v>Květen</c:v>
                </c:pt>
                <c:pt idx="2">
                  <c:v>Červen</c:v>
                </c:pt>
              </c:strCache>
            </c:strRef>
          </c:cat>
          <c:val>
            <c:numRef>
              <c:f>('8.8'!$B$24,'8.8'!$D$24,'8.8'!$F$24)</c:f>
              <c:numCache>
                <c:formatCode>#\ ##0.0</c:formatCode>
                <c:ptCount val="3"/>
                <c:pt idx="0">
                  <c:v>157.934</c:v>
                </c:pt>
                <c:pt idx="1">
                  <c:v>127.324</c:v>
                </c:pt>
                <c:pt idx="2">
                  <c:v>12.218999999999999</c:v>
                </c:pt>
              </c:numCache>
            </c:numRef>
          </c:val>
          <c:extLst>
            <c:ext xmlns:c16="http://schemas.microsoft.com/office/drawing/2014/chart" uri="{C3380CC4-5D6E-409C-BE32-E72D297353CC}">
              <c16:uniqueId val="{0000000E-69D9-4AAC-A061-D4A990A73091}"/>
            </c:ext>
          </c:extLst>
        </c:ser>
        <c:ser>
          <c:idx val="15"/>
          <c:order val="15"/>
          <c:tx>
            <c:strRef>
              <c:f>'8.8'!$A$25</c:f>
              <c:strCache>
                <c:ptCount val="1"/>
                <c:pt idx="0">
                  <c:v>Zemní plyn</c:v>
                </c:pt>
              </c:strCache>
            </c:strRef>
          </c:tx>
          <c:spPr>
            <a:pattFill prst="ltUpDiag">
              <a:fgClr>
                <a:srgbClr val="E86158"/>
              </a:fgClr>
              <a:bgClr>
                <a:sysClr val="window" lastClr="FFFFFF"/>
              </a:bgClr>
            </a:pattFill>
          </c:spPr>
          <c:invertIfNegative val="0"/>
          <c:cat>
            <c:strRef>
              <c:f>'8.8'!$C$38:$E$38</c:f>
              <c:strCache>
                <c:ptCount val="3"/>
                <c:pt idx="0">
                  <c:v>Duben</c:v>
                </c:pt>
                <c:pt idx="1">
                  <c:v>Květen</c:v>
                </c:pt>
                <c:pt idx="2">
                  <c:v>Červen</c:v>
                </c:pt>
              </c:strCache>
            </c:strRef>
          </c:cat>
          <c:val>
            <c:numRef>
              <c:f>('8.8'!$B$25,'8.8'!$D$25,'8.8'!$F$25)</c:f>
              <c:numCache>
                <c:formatCode>#\ ##0.0</c:formatCode>
                <c:ptCount val="3"/>
                <c:pt idx="0">
                  <c:v>183832.65300000002</c:v>
                </c:pt>
                <c:pt idx="1">
                  <c:v>75654.56700000001</c:v>
                </c:pt>
                <c:pt idx="2">
                  <c:v>52669.906999999999</c:v>
                </c:pt>
              </c:numCache>
            </c:numRef>
          </c:val>
          <c:extLst>
            <c:ext xmlns:c16="http://schemas.microsoft.com/office/drawing/2014/chart" uri="{C3380CC4-5D6E-409C-BE32-E72D297353CC}">
              <c16:uniqueId val="{0000000F-69D9-4AAC-A061-D4A990A73091}"/>
            </c:ext>
          </c:extLst>
        </c:ser>
        <c:dLbls>
          <c:showLegendKey val="0"/>
          <c:showVal val="0"/>
          <c:showCatName val="0"/>
          <c:showSerName val="0"/>
          <c:showPercent val="0"/>
          <c:showBubbleSize val="0"/>
        </c:dLbls>
        <c:gapWidth val="50"/>
        <c:overlap val="100"/>
        <c:axId val="233565184"/>
        <c:axId val="288228096"/>
      </c:barChart>
      <c:catAx>
        <c:axId val="23356518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8228096"/>
        <c:crosses val="autoZero"/>
        <c:auto val="1"/>
        <c:lblAlgn val="ctr"/>
        <c:lblOffset val="100"/>
        <c:noMultiLvlLbl val="0"/>
      </c:catAx>
      <c:valAx>
        <c:axId val="288228096"/>
        <c:scaling>
          <c:orientation val="minMax"/>
          <c:max val="150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3565184"/>
        <c:crosses val="autoZero"/>
        <c:crossBetween val="between"/>
        <c:majorUnit val="3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C86F-4DF0-AB68-7782C13EFE9A}"/>
              </c:ext>
            </c:extLst>
          </c:dPt>
          <c:dPt>
            <c:idx val="1"/>
            <c:bubble3D val="0"/>
            <c:spPr>
              <a:solidFill>
                <a:schemeClr val="accent2"/>
              </a:solidFill>
            </c:spPr>
            <c:extLst>
              <c:ext xmlns:c16="http://schemas.microsoft.com/office/drawing/2014/chart" uri="{C3380CC4-5D6E-409C-BE32-E72D297353CC}">
                <c16:uniqueId val="{00000003-C86F-4DF0-AB68-7782C13EFE9A}"/>
              </c:ext>
            </c:extLst>
          </c:dPt>
          <c:dPt>
            <c:idx val="2"/>
            <c:bubble3D val="0"/>
            <c:spPr>
              <a:solidFill>
                <a:schemeClr val="accent3"/>
              </a:solidFill>
            </c:spPr>
            <c:extLst>
              <c:ext xmlns:c16="http://schemas.microsoft.com/office/drawing/2014/chart" uri="{C3380CC4-5D6E-409C-BE32-E72D297353CC}">
                <c16:uniqueId val="{00000005-C86F-4DF0-AB68-7782C13EFE9A}"/>
              </c:ext>
            </c:extLst>
          </c:dPt>
          <c:dPt>
            <c:idx val="3"/>
            <c:bubble3D val="0"/>
            <c:spPr>
              <a:solidFill>
                <a:schemeClr val="accent4"/>
              </a:solidFill>
            </c:spPr>
            <c:extLst>
              <c:ext xmlns:c16="http://schemas.microsoft.com/office/drawing/2014/chart" uri="{C3380CC4-5D6E-409C-BE32-E72D297353CC}">
                <c16:uniqueId val="{00000007-C86F-4DF0-AB68-7782C13EFE9A}"/>
              </c:ext>
            </c:extLst>
          </c:dPt>
          <c:dPt>
            <c:idx val="4"/>
            <c:bubble3D val="0"/>
            <c:spPr>
              <a:solidFill>
                <a:schemeClr val="accent5"/>
              </a:solidFill>
            </c:spPr>
            <c:extLst>
              <c:ext xmlns:c16="http://schemas.microsoft.com/office/drawing/2014/chart" uri="{C3380CC4-5D6E-409C-BE32-E72D297353CC}">
                <c16:uniqueId val="{00000009-C86F-4DF0-AB68-7782C13EFE9A}"/>
              </c:ext>
            </c:extLst>
          </c:dPt>
          <c:dPt>
            <c:idx val="5"/>
            <c:bubble3D val="0"/>
            <c:spPr>
              <a:solidFill>
                <a:schemeClr val="accent6"/>
              </a:solidFill>
            </c:spPr>
            <c:extLst>
              <c:ext xmlns:c16="http://schemas.microsoft.com/office/drawing/2014/chart" uri="{C3380CC4-5D6E-409C-BE32-E72D297353CC}">
                <c16:uniqueId val="{0000000B-C86F-4DF0-AB68-7782C13EFE9A}"/>
              </c:ext>
            </c:extLst>
          </c:dPt>
          <c:dPt>
            <c:idx val="6"/>
            <c:bubble3D val="0"/>
            <c:spPr>
              <a:solidFill>
                <a:srgbClr val="F0948F"/>
              </a:solidFill>
            </c:spPr>
            <c:extLst>
              <c:ext xmlns:c16="http://schemas.microsoft.com/office/drawing/2014/chart" uri="{C3380CC4-5D6E-409C-BE32-E72D297353CC}">
                <c16:uniqueId val="{0000000D-C86F-4DF0-AB68-7782C13EFE9A}"/>
              </c:ext>
            </c:extLst>
          </c:dPt>
          <c:dPt>
            <c:idx val="7"/>
            <c:bubble3D val="0"/>
            <c:spPr>
              <a:solidFill>
                <a:srgbClr val="F7C9C7"/>
              </a:solidFill>
            </c:spPr>
            <c:extLst>
              <c:ext xmlns:c16="http://schemas.microsoft.com/office/drawing/2014/chart" uri="{C3380CC4-5D6E-409C-BE32-E72D297353CC}">
                <c16:uniqueId val="{0000000F-C86F-4DF0-AB68-7782C13EFE9A}"/>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10-C86F-4DF0-AB68-7782C13EFE9A}"/>
            </c:ext>
          </c:extLst>
        </c:ser>
        <c:ser>
          <c:idx val="2"/>
          <c:order val="1"/>
          <c:dPt>
            <c:idx val="0"/>
            <c:bubble3D val="0"/>
            <c:spPr>
              <a:solidFill>
                <a:schemeClr val="accent1"/>
              </a:solidFill>
            </c:spPr>
            <c:extLst>
              <c:ext xmlns:c16="http://schemas.microsoft.com/office/drawing/2014/chart" uri="{C3380CC4-5D6E-409C-BE32-E72D297353CC}">
                <c16:uniqueId val="{00000012-C86F-4DF0-AB68-7782C13EFE9A}"/>
              </c:ext>
            </c:extLst>
          </c:dPt>
          <c:dPt>
            <c:idx val="1"/>
            <c:bubble3D val="0"/>
            <c:spPr>
              <a:solidFill>
                <a:schemeClr val="accent2"/>
              </a:solidFill>
            </c:spPr>
            <c:extLst>
              <c:ext xmlns:c16="http://schemas.microsoft.com/office/drawing/2014/chart" uri="{C3380CC4-5D6E-409C-BE32-E72D297353CC}">
                <c16:uniqueId val="{00000014-C86F-4DF0-AB68-7782C13EFE9A}"/>
              </c:ext>
            </c:extLst>
          </c:dPt>
          <c:dPt>
            <c:idx val="2"/>
            <c:bubble3D val="0"/>
            <c:spPr>
              <a:solidFill>
                <a:schemeClr val="accent3"/>
              </a:solidFill>
            </c:spPr>
            <c:extLst>
              <c:ext xmlns:c16="http://schemas.microsoft.com/office/drawing/2014/chart" uri="{C3380CC4-5D6E-409C-BE32-E72D297353CC}">
                <c16:uniqueId val="{00000016-C86F-4DF0-AB68-7782C13EFE9A}"/>
              </c:ext>
            </c:extLst>
          </c:dPt>
          <c:dPt>
            <c:idx val="3"/>
            <c:bubble3D val="0"/>
            <c:spPr>
              <a:solidFill>
                <a:schemeClr val="accent4"/>
              </a:solidFill>
            </c:spPr>
            <c:extLst>
              <c:ext xmlns:c16="http://schemas.microsoft.com/office/drawing/2014/chart" uri="{C3380CC4-5D6E-409C-BE32-E72D297353CC}">
                <c16:uniqueId val="{00000018-C86F-4DF0-AB68-7782C13EFE9A}"/>
              </c:ext>
            </c:extLst>
          </c:dPt>
          <c:dPt>
            <c:idx val="4"/>
            <c:bubble3D val="0"/>
            <c:spPr>
              <a:solidFill>
                <a:schemeClr val="accent5"/>
              </a:solidFill>
            </c:spPr>
            <c:extLst>
              <c:ext xmlns:c16="http://schemas.microsoft.com/office/drawing/2014/chart" uri="{C3380CC4-5D6E-409C-BE32-E72D297353CC}">
                <c16:uniqueId val="{0000001A-C86F-4DF0-AB68-7782C13EFE9A}"/>
              </c:ext>
            </c:extLst>
          </c:dPt>
          <c:dPt>
            <c:idx val="5"/>
            <c:bubble3D val="0"/>
            <c:spPr>
              <a:solidFill>
                <a:schemeClr val="accent6"/>
              </a:solidFill>
            </c:spPr>
            <c:extLst>
              <c:ext xmlns:c16="http://schemas.microsoft.com/office/drawing/2014/chart" uri="{C3380CC4-5D6E-409C-BE32-E72D297353CC}">
                <c16:uniqueId val="{0000001C-C86F-4DF0-AB68-7782C13EFE9A}"/>
              </c:ext>
            </c:extLst>
          </c:dPt>
          <c:dPt>
            <c:idx val="6"/>
            <c:bubble3D val="0"/>
            <c:spPr>
              <a:solidFill>
                <a:srgbClr val="F0948F"/>
              </a:solidFill>
            </c:spPr>
            <c:extLst>
              <c:ext xmlns:c16="http://schemas.microsoft.com/office/drawing/2014/chart" uri="{C3380CC4-5D6E-409C-BE32-E72D297353CC}">
                <c16:uniqueId val="{0000001E-C86F-4DF0-AB68-7782C13EFE9A}"/>
              </c:ext>
            </c:extLst>
          </c:dPt>
          <c:dPt>
            <c:idx val="7"/>
            <c:bubble3D val="0"/>
            <c:spPr>
              <a:solidFill>
                <a:srgbClr val="F7C9C7"/>
              </a:solidFill>
            </c:spPr>
            <c:extLst>
              <c:ext xmlns:c16="http://schemas.microsoft.com/office/drawing/2014/chart" uri="{C3380CC4-5D6E-409C-BE32-E72D297353CC}">
                <c16:uniqueId val="{00000020-C86F-4DF0-AB68-7782C13EFE9A}"/>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21-C86F-4DF0-AB68-7782C13EFE9A}"/>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solidFill>
                  <a:schemeClr val="accent1"/>
                </a:solidFill>
              </a:rPr>
              <a:t>Podíl </a:t>
            </a:r>
            <a:r>
              <a:rPr lang="cs-CZ" sz="1000">
                <a:solidFill>
                  <a:schemeClr val="accent1"/>
                </a:solidFill>
              </a:rPr>
              <a:t>krajů ČR</a:t>
            </a:r>
            <a:r>
              <a:rPr lang="cs-CZ" sz="1000" baseline="0">
                <a:solidFill>
                  <a:schemeClr val="accent1"/>
                </a:solidFill>
              </a:rPr>
              <a:t> na </a:t>
            </a:r>
            <a:r>
              <a:rPr lang="cs-CZ" sz="1000">
                <a:solidFill>
                  <a:schemeClr val="accent1"/>
                </a:solidFill>
              </a:rPr>
              <a:t>dodávkách tepla</a:t>
            </a:r>
            <a:endParaRPr lang="en-US" sz="1000">
              <a:solidFill>
                <a:schemeClr val="accent1"/>
              </a:solidFill>
            </a:endParaRPr>
          </a:p>
        </c:rich>
      </c:tx>
      <c:layout>
        <c:manualLayout>
          <c:xMode val="edge"/>
          <c:yMode val="edge"/>
          <c:x val="2.1699430658502519E-2"/>
          <c:y val="1.7054375505371498E-2"/>
        </c:manualLayout>
      </c:layout>
      <c:overlay val="0"/>
      <c:spPr>
        <a:solidFill>
          <a:sysClr val="window" lastClr="FFFFFF"/>
        </a:solidFill>
      </c:spPr>
    </c:title>
    <c:autoTitleDeleted val="0"/>
    <c:plotArea>
      <c:layout>
        <c:manualLayout>
          <c:layoutTarget val="inner"/>
          <c:xMode val="edge"/>
          <c:yMode val="edge"/>
          <c:x val="0.11888706547475116"/>
          <c:y val="0.11085016350600201"/>
          <c:w val="0.84366886529688589"/>
          <c:h val="0.77304275453448856"/>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C-DE1A-44E4-AEB6-A3524CFE6F2B}"/>
              </c:ext>
            </c:extLst>
          </c:dPt>
          <c:dPt>
            <c:idx val="1"/>
            <c:bubble3D val="0"/>
            <c:spPr>
              <a:solidFill>
                <a:schemeClr val="accent2"/>
              </a:solidFill>
            </c:spPr>
            <c:extLst>
              <c:ext xmlns:c16="http://schemas.microsoft.com/office/drawing/2014/chart" uri="{C3380CC4-5D6E-409C-BE32-E72D297353CC}">
                <c16:uniqueId val="{0000000B-DE1A-44E4-AEB6-A3524CFE6F2B}"/>
              </c:ext>
            </c:extLst>
          </c:dPt>
          <c:dPt>
            <c:idx val="2"/>
            <c:bubble3D val="0"/>
            <c:spPr>
              <a:solidFill>
                <a:schemeClr val="accent3"/>
              </a:solidFill>
            </c:spPr>
            <c:extLst>
              <c:ext xmlns:c16="http://schemas.microsoft.com/office/drawing/2014/chart" uri="{C3380CC4-5D6E-409C-BE32-E72D297353CC}">
                <c16:uniqueId val="{0000000A-DE1A-44E4-AEB6-A3524CFE6F2B}"/>
              </c:ext>
            </c:extLst>
          </c:dPt>
          <c:dPt>
            <c:idx val="3"/>
            <c:bubble3D val="0"/>
            <c:spPr>
              <a:solidFill>
                <a:schemeClr val="accent4"/>
              </a:solidFill>
            </c:spPr>
            <c:extLst>
              <c:ext xmlns:c16="http://schemas.microsoft.com/office/drawing/2014/chart" uri="{C3380CC4-5D6E-409C-BE32-E72D297353CC}">
                <c16:uniqueId val="{00000009-DE1A-44E4-AEB6-A3524CFE6F2B}"/>
              </c:ext>
            </c:extLst>
          </c:dPt>
          <c:dPt>
            <c:idx val="4"/>
            <c:bubble3D val="0"/>
            <c:spPr>
              <a:solidFill>
                <a:schemeClr val="accent5"/>
              </a:solidFill>
            </c:spPr>
            <c:extLst>
              <c:ext xmlns:c16="http://schemas.microsoft.com/office/drawing/2014/chart" uri="{C3380CC4-5D6E-409C-BE32-E72D297353CC}">
                <c16:uniqueId val="{00000008-DE1A-44E4-AEB6-A3524CFE6F2B}"/>
              </c:ext>
            </c:extLst>
          </c:dPt>
          <c:dPt>
            <c:idx val="5"/>
            <c:bubble3D val="0"/>
            <c:spPr>
              <a:solidFill>
                <a:schemeClr val="accent6"/>
              </a:solidFill>
            </c:spPr>
            <c:extLst>
              <c:ext xmlns:c16="http://schemas.microsoft.com/office/drawing/2014/chart" uri="{C3380CC4-5D6E-409C-BE32-E72D297353CC}">
                <c16:uniqueId val="{00000000-58CD-40D8-A955-463567CFDADD}"/>
              </c:ext>
            </c:extLst>
          </c:dPt>
          <c:dPt>
            <c:idx val="6"/>
            <c:bubble3D val="0"/>
            <c:spPr>
              <a:solidFill>
                <a:srgbClr val="F0948F"/>
              </a:solidFill>
            </c:spPr>
            <c:extLst>
              <c:ext xmlns:c16="http://schemas.microsoft.com/office/drawing/2014/chart" uri="{C3380CC4-5D6E-409C-BE32-E72D297353CC}">
                <c16:uniqueId val="{00000007-DE1A-44E4-AEB6-A3524CFE6F2B}"/>
              </c:ext>
            </c:extLst>
          </c:dPt>
          <c:dPt>
            <c:idx val="7"/>
            <c:bubble3D val="0"/>
            <c:spPr>
              <a:solidFill>
                <a:srgbClr val="F7C9C7"/>
              </a:solidFill>
            </c:spPr>
            <c:extLst>
              <c:ext xmlns:c16="http://schemas.microsoft.com/office/drawing/2014/chart" uri="{C3380CC4-5D6E-409C-BE32-E72D297353CC}">
                <c16:uniqueId val="{00000001-58CD-40D8-A955-463567CFDADD}"/>
              </c:ext>
            </c:extLst>
          </c:dPt>
          <c:dPt>
            <c:idx val="8"/>
            <c:bubble3D val="0"/>
            <c:spPr>
              <a:solidFill>
                <a:schemeClr val="tx1"/>
              </a:solidFill>
            </c:spPr>
            <c:extLst>
              <c:ext xmlns:c16="http://schemas.microsoft.com/office/drawing/2014/chart" uri="{C3380CC4-5D6E-409C-BE32-E72D297353CC}">
                <c16:uniqueId val="{00000002-BBDD-4778-8908-D00B076481BE}"/>
              </c:ext>
            </c:extLst>
          </c:dPt>
          <c:dPt>
            <c:idx val="9"/>
            <c:bubble3D val="0"/>
            <c:spPr>
              <a:solidFill>
                <a:srgbClr val="646363"/>
              </a:solidFill>
            </c:spPr>
            <c:extLst>
              <c:ext xmlns:c16="http://schemas.microsoft.com/office/drawing/2014/chart" uri="{C3380CC4-5D6E-409C-BE32-E72D297353CC}">
                <c16:uniqueId val="{00000006-DE1A-44E4-AEB6-A3524CFE6F2B}"/>
              </c:ext>
            </c:extLst>
          </c:dPt>
          <c:dPt>
            <c:idx val="10"/>
            <c:bubble3D val="0"/>
            <c:spPr>
              <a:solidFill>
                <a:srgbClr val="9D9D9C"/>
              </a:solidFill>
            </c:spPr>
            <c:extLst>
              <c:ext xmlns:c16="http://schemas.microsoft.com/office/drawing/2014/chart" uri="{C3380CC4-5D6E-409C-BE32-E72D297353CC}">
                <c16:uniqueId val="{00000005-DE1A-44E4-AEB6-A3524CFE6F2B}"/>
              </c:ext>
            </c:extLst>
          </c:dPt>
          <c:dPt>
            <c:idx val="11"/>
            <c:bubble3D val="0"/>
            <c:spPr>
              <a:solidFill>
                <a:srgbClr val="D0D0D0"/>
              </a:solidFill>
            </c:spPr>
            <c:extLst>
              <c:ext xmlns:c16="http://schemas.microsoft.com/office/drawing/2014/chart" uri="{C3380CC4-5D6E-409C-BE32-E72D297353CC}">
                <c16:uniqueId val="{00000004-DE1A-44E4-AEB6-A3524CFE6F2B}"/>
              </c:ext>
            </c:extLst>
          </c:dPt>
          <c:dPt>
            <c:idx val="12"/>
            <c:bubble3D val="0"/>
            <c:spPr>
              <a:pattFill prst="ltUpDiag">
                <a:fgClr>
                  <a:schemeClr val="accent1"/>
                </a:fgClr>
                <a:bgClr>
                  <a:schemeClr val="bg1"/>
                </a:bgClr>
              </a:pattFill>
            </c:spPr>
            <c:extLst>
              <c:ext xmlns:c16="http://schemas.microsoft.com/office/drawing/2014/chart" uri="{C3380CC4-5D6E-409C-BE32-E72D297353CC}">
                <c16:uniqueId val="{00000003-DE1A-44E4-AEB6-A3524CFE6F2B}"/>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02-DE1A-44E4-AEB6-A3524CFE6F2B}"/>
              </c:ext>
            </c:extLst>
          </c:dPt>
          <c:dLbls>
            <c:dLbl>
              <c:idx val="8"/>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2-BBDD-4778-8908-D00B076481BE}"/>
                </c:ext>
              </c:extLst>
            </c:dLbl>
            <c:dLbl>
              <c:idx val="12"/>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3-DE1A-44E4-AEB6-A3524CFE6F2B}"/>
                </c:ext>
              </c:extLst>
            </c:dLbl>
            <c:dLbl>
              <c:idx val="13"/>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2-DE1A-44E4-AEB6-A3524CFE6F2B}"/>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'5.2'!$A$22:$A$35</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'5.2'!$B$22:$B$35</c:f>
              <c:numCache>
                <c:formatCode>#\ ##0.0</c:formatCode>
                <c:ptCount val="14"/>
                <c:pt idx="0">
                  <c:v>2067.6220680000001</c:v>
                </c:pt>
                <c:pt idx="1">
                  <c:v>2595.2376649999997</c:v>
                </c:pt>
                <c:pt idx="2">
                  <c:v>2952.8008010000003</c:v>
                </c:pt>
                <c:pt idx="3">
                  <c:v>1799.9455069999997</c:v>
                </c:pt>
                <c:pt idx="4">
                  <c:v>870.59455886746696</c:v>
                </c:pt>
                <c:pt idx="5">
                  <c:v>1614.7023419185948</c:v>
                </c:pt>
                <c:pt idx="6">
                  <c:v>1101.710555571146</c:v>
                </c:pt>
                <c:pt idx="7">
                  <c:v>8087.3798719999995</c:v>
                </c:pt>
                <c:pt idx="8">
                  <c:v>1796.523825</c:v>
                </c:pt>
                <c:pt idx="9">
                  <c:v>2256.5003976534517</c:v>
                </c:pt>
                <c:pt idx="10">
                  <c:v>2247.436557</c:v>
                </c:pt>
                <c:pt idx="11">
                  <c:v>10601.207868000003</c:v>
                </c:pt>
                <c:pt idx="12">
                  <c:v>6310.1980110000013</c:v>
                </c:pt>
                <c:pt idx="13">
                  <c:v>2111.3582118325912</c:v>
                </c:pt>
              </c:numCache>
            </c:numRef>
          </c:val>
          <c:extLst>
            <c:ext xmlns:c16="http://schemas.microsoft.com/office/drawing/2014/chart" uri="{C3380CC4-5D6E-409C-BE32-E72D297353CC}">
              <c16:uniqueId val="{00000003-58CD-40D8-A955-463567CFDADD}"/>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B64-4BEB-9793-3957C5444001}"/>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B64-4BEB-9793-3957C5444001}"/>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B64-4BEB-9793-3957C5444001}"/>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B64-4BEB-9793-3957C5444001}"/>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B64-4BEB-9793-3957C5444001}"/>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B64-4BEB-9793-3957C5444001}"/>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B64-4BEB-9793-3957C5444001}"/>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B64-4BEB-9793-3957C5444001}"/>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B64-4BEB-9793-3957C5444001}"/>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B64-4BEB-9793-3957C5444001}"/>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B64-4BEB-9793-3957C5444001}"/>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B64-4BEB-9793-3957C5444001}"/>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B64-4BEB-9793-3957C5444001}"/>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B64-4BEB-9793-3957C5444001}"/>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B64-4BEB-9793-3957C5444001}"/>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CB64-4BEB-9793-3957C5444001}"/>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3.9457994814478463E-4"/>
          <c:y val="1.3259962702358308E-3"/>
        </c:manualLayout>
      </c:layout>
      <c:overlay val="0"/>
    </c:title>
    <c:autoTitleDeleted val="0"/>
    <c:plotArea>
      <c:layout>
        <c:manualLayout>
          <c:layoutTarget val="inner"/>
          <c:xMode val="edge"/>
          <c:yMode val="edge"/>
          <c:x val="7.4097119597625161E-2"/>
          <c:y val="0.25384901537268989"/>
          <c:w val="0.63463183778965071"/>
          <c:h val="0.54600802815502403"/>
        </c:manualLayout>
      </c:layout>
      <c:barChart>
        <c:barDir val="col"/>
        <c:grouping val="stacked"/>
        <c:varyColors val="0"/>
        <c:ser>
          <c:idx val="0"/>
          <c:order val="0"/>
          <c:tx>
            <c:strRef>
              <c:f>'8.9'!$A$27</c:f>
              <c:strCache>
                <c:ptCount val="1"/>
                <c:pt idx="0">
                  <c:v>Průmysl</c:v>
                </c:pt>
              </c:strCache>
            </c:strRef>
          </c:tx>
          <c:invertIfNegative val="0"/>
          <c:cat>
            <c:strRef>
              <c:f>'8.9'!$C$38:$E$38</c:f>
              <c:strCache>
                <c:ptCount val="3"/>
                <c:pt idx="0">
                  <c:v>Duben</c:v>
                </c:pt>
                <c:pt idx="1">
                  <c:v>Květen</c:v>
                </c:pt>
                <c:pt idx="2">
                  <c:v>Červen</c:v>
                </c:pt>
              </c:strCache>
            </c:strRef>
          </c:cat>
          <c:val>
            <c:numRef>
              <c:f>('8.9'!$B$27,'8.9'!$D$27,'8.9'!$F$27)</c:f>
              <c:numCache>
                <c:formatCode>#\ ##0.0</c:formatCode>
                <c:ptCount val="3"/>
                <c:pt idx="0">
                  <c:v>46003.077000000005</c:v>
                </c:pt>
                <c:pt idx="1">
                  <c:v>24918.351999999999</c:v>
                </c:pt>
                <c:pt idx="2">
                  <c:v>21271.705000000002</c:v>
                </c:pt>
              </c:numCache>
            </c:numRef>
          </c:val>
          <c:extLst>
            <c:ext xmlns:c16="http://schemas.microsoft.com/office/drawing/2014/chart" uri="{C3380CC4-5D6E-409C-BE32-E72D297353CC}">
              <c16:uniqueId val="{00000000-0F87-474C-83B6-66F9D6E7D10B}"/>
            </c:ext>
          </c:extLst>
        </c:ser>
        <c:ser>
          <c:idx val="1"/>
          <c:order val="1"/>
          <c:tx>
            <c:strRef>
              <c:f>'8.9'!$A$28</c:f>
              <c:strCache>
                <c:ptCount val="1"/>
                <c:pt idx="0">
                  <c:v>Energetika</c:v>
                </c:pt>
              </c:strCache>
            </c:strRef>
          </c:tx>
          <c:invertIfNegative val="0"/>
          <c:cat>
            <c:strRef>
              <c:f>'8.9'!$C$38:$E$38</c:f>
              <c:strCache>
                <c:ptCount val="3"/>
                <c:pt idx="0">
                  <c:v>Duben</c:v>
                </c:pt>
                <c:pt idx="1">
                  <c:v>Květen</c:v>
                </c:pt>
                <c:pt idx="2">
                  <c:v>Červen</c:v>
                </c:pt>
              </c:strCache>
            </c:strRef>
          </c:cat>
          <c:val>
            <c:numRef>
              <c:f>('8.9'!$B$28,'8.9'!$D$28,'8.9'!$F$28)</c:f>
              <c:numCache>
                <c:formatCode>#\ ##0.0</c:formatCode>
                <c:ptCount val="3"/>
                <c:pt idx="0">
                  <c:v>3552.145</c:v>
                </c:pt>
                <c:pt idx="1">
                  <c:v>441.45299999999997</c:v>
                </c:pt>
                <c:pt idx="2">
                  <c:v>353.142</c:v>
                </c:pt>
              </c:numCache>
            </c:numRef>
          </c:val>
          <c:extLst>
            <c:ext xmlns:c16="http://schemas.microsoft.com/office/drawing/2014/chart" uri="{C3380CC4-5D6E-409C-BE32-E72D297353CC}">
              <c16:uniqueId val="{00000001-0F87-474C-83B6-66F9D6E7D10B}"/>
            </c:ext>
          </c:extLst>
        </c:ser>
        <c:ser>
          <c:idx val="2"/>
          <c:order val="2"/>
          <c:tx>
            <c:strRef>
              <c:f>'8.9'!$A$29</c:f>
              <c:strCache>
                <c:ptCount val="1"/>
                <c:pt idx="0">
                  <c:v>Doprava</c:v>
                </c:pt>
              </c:strCache>
            </c:strRef>
          </c:tx>
          <c:invertIfNegative val="0"/>
          <c:cat>
            <c:strRef>
              <c:f>'8.9'!$C$38:$E$38</c:f>
              <c:strCache>
                <c:ptCount val="3"/>
                <c:pt idx="0">
                  <c:v>Duben</c:v>
                </c:pt>
                <c:pt idx="1">
                  <c:v>Květen</c:v>
                </c:pt>
                <c:pt idx="2">
                  <c:v>Červen</c:v>
                </c:pt>
              </c:strCache>
            </c:strRef>
          </c:cat>
          <c:val>
            <c:numRef>
              <c:f>('8.9'!$B$29,'8.9'!$D$29,'8.9'!$F$29)</c:f>
              <c:numCache>
                <c:formatCode>#\ ##0.0</c:formatCode>
                <c:ptCount val="3"/>
                <c:pt idx="0">
                  <c:v>95.91</c:v>
                </c:pt>
                <c:pt idx="1">
                  <c:v>10.199999999999999</c:v>
                </c:pt>
                <c:pt idx="2">
                  <c:v>6.2</c:v>
                </c:pt>
              </c:numCache>
            </c:numRef>
          </c:val>
          <c:extLst>
            <c:ext xmlns:c16="http://schemas.microsoft.com/office/drawing/2014/chart" uri="{C3380CC4-5D6E-409C-BE32-E72D297353CC}">
              <c16:uniqueId val="{00000002-0F87-474C-83B6-66F9D6E7D10B}"/>
            </c:ext>
          </c:extLst>
        </c:ser>
        <c:ser>
          <c:idx val="3"/>
          <c:order val="3"/>
          <c:tx>
            <c:strRef>
              <c:f>'8.9'!$A$30</c:f>
              <c:strCache>
                <c:ptCount val="1"/>
                <c:pt idx="0">
                  <c:v>Stavebnictví</c:v>
                </c:pt>
              </c:strCache>
            </c:strRef>
          </c:tx>
          <c:invertIfNegative val="0"/>
          <c:cat>
            <c:strRef>
              <c:f>'8.9'!$C$38:$E$38</c:f>
              <c:strCache>
                <c:ptCount val="3"/>
                <c:pt idx="0">
                  <c:v>Duben</c:v>
                </c:pt>
                <c:pt idx="1">
                  <c:v>Květen</c:v>
                </c:pt>
                <c:pt idx="2">
                  <c:v>Červen</c:v>
                </c:pt>
              </c:strCache>
            </c:strRef>
          </c:cat>
          <c:val>
            <c:numRef>
              <c:f>('8.9'!$B$30,'8.9'!$D$30,'8.9'!$F$30)</c:f>
              <c:numCache>
                <c:formatCode>#\ ##0.0</c:formatCode>
                <c:ptCount val="3"/>
                <c:pt idx="0">
                  <c:v>2019.569</c:v>
                </c:pt>
                <c:pt idx="1">
                  <c:v>168.22200000000001</c:v>
                </c:pt>
                <c:pt idx="2">
                  <c:v>37.045000000000002</c:v>
                </c:pt>
              </c:numCache>
            </c:numRef>
          </c:val>
          <c:extLst>
            <c:ext xmlns:c16="http://schemas.microsoft.com/office/drawing/2014/chart" uri="{C3380CC4-5D6E-409C-BE32-E72D297353CC}">
              <c16:uniqueId val="{00000003-0F87-474C-83B6-66F9D6E7D10B}"/>
            </c:ext>
          </c:extLst>
        </c:ser>
        <c:ser>
          <c:idx val="4"/>
          <c:order val="4"/>
          <c:tx>
            <c:strRef>
              <c:f>'8.9'!$A$31</c:f>
              <c:strCache>
                <c:ptCount val="1"/>
                <c:pt idx="0">
                  <c:v>Zemědělství a lesnictví</c:v>
                </c:pt>
              </c:strCache>
            </c:strRef>
          </c:tx>
          <c:invertIfNegative val="0"/>
          <c:cat>
            <c:strRef>
              <c:f>'8.9'!$C$38:$E$38</c:f>
              <c:strCache>
                <c:ptCount val="3"/>
                <c:pt idx="0">
                  <c:v>Duben</c:v>
                </c:pt>
                <c:pt idx="1">
                  <c:v>Květen</c:v>
                </c:pt>
                <c:pt idx="2">
                  <c:v>Červen</c:v>
                </c:pt>
              </c:strCache>
            </c:strRef>
          </c:cat>
          <c:val>
            <c:numRef>
              <c:f>('8.9'!$B$31,'8.9'!$D$31,'8.9'!$F$31)</c:f>
              <c:numCache>
                <c:formatCode>#\ ##0.0</c:formatCode>
                <c:ptCount val="3"/>
                <c:pt idx="0">
                  <c:v>1123.8229999999999</c:v>
                </c:pt>
                <c:pt idx="1">
                  <c:v>659.43399999999997</c:v>
                </c:pt>
                <c:pt idx="2">
                  <c:v>463.80399999999997</c:v>
                </c:pt>
              </c:numCache>
            </c:numRef>
          </c:val>
          <c:extLst>
            <c:ext xmlns:c16="http://schemas.microsoft.com/office/drawing/2014/chart" uri="{C3380CC4-5D6E-409C-BE32-E72D297353CC}">
              <c16:uniqueId val="{00000004-0F87-474C-83B6-66F9D6E7D10B}"/>
            </c:ext>
          </c:extLst>
        </c:ser>
        <c:ser>
          <c:idx val="5"/>
          <c:order val="5"/>
          <c:tx>
            <c:strRef>
              <c:f>'8.9'!$A$32</c:f>
              <c:strCache>
                <c:ptCount val="1"/>
                <c:pt idx="0">
                  <c:v>Domácnosti</c:v>
                </c:pt>
              </c:strCache>
            </c:strRef>
          </c:tx>
          <c:spPr>
            <a:solidFill>
              <a:schemeClr val="accent6"/>
            </a:solidFill>
          </c:spPr>
          <c:invertIfNegative val="0"/>
          <c:cat>
            <c:strRef>
              <c:f>'8.9'!$C$38:$E$38</c:f>
              <c:strCache>
                <c:ptCount val="3"/>
                <c:pt idx="0">
                  <c:v>Duben</c:v>
                </c:pt>
                <c:pt idx="1">
                  <c:v>Květen</c:v>
                </c:pt>
                <c:pt idx="2">
                  <c:v>Červen</c:v>
                </c:pt>
              </c:strCache>
            </c:strRef>
          </c:cat>
          <c:val>
            <c:numRef>
              <c:f>('8.9'!$B$32,'8.9'!$D$32,'8.9'!$F$32)</c:f>
              <c:numCache>
                <c:formatCode>#\ ##0.0</c:formatCode>
                <c:ptCount val="3"/>
                <c:pt idx="0">
                  <c:v>128202.95900000002</c:v>
                </c:pt>
                <c:pt idx="1">
                  <c:v>54174.158999999992</c:v>
                </c:pt>
                <c:pt idx="2">
                  <c:v>40246.158999999992</c:v>
                </c:pt>
              </c:numCache>
            </c:numRef>
          </c:val>
          <c:extLst>
            <c:ext xmlns:c16="http://schemas.microsoft.com/office/drawing/2014/chart" uri="{C3380CC4-5D6E-409C-BE32-E72D297353CC}">
              <c16:uniqueId val="{00000005-0F87-474C-83B6-66F9D6E7D10B}"/>
            </c:ext>
          </c:extLst>
        </c:ser>
        <c:ser>
          <c:idx val="6"/>
          <c:order val="6"/>
          <c:tx>
            <c:strRef>
              <c:f>'8.9'!$A$33</c:f>
              <c:strCache>
                <c:ptCount val="1"/>
                <c:pt idx="0">
                  <c:v>Obchod, služby, školství, zdravotnictví</c:v>
                </c:pt>
              </c:strCache>
            </c:strRef>
          </c:tx>
          <c:spPr>
            <a:solidFill>
              <a:srgbClr val="F0948F"/>
            </a:solidFill>
          </c:spPr>
          <c:invertIfNegative val="0"/>
          <c:cat>
            <c:strRef>
              <c:f>'8.9'!$C$38:$E$38</c:f>
              <c:strCache>
                <c:ptCount val="3"/>
                <c:pt idx="0">
                  <c:v>Duben</c:v>
                </c:pt>
                <c:pt idx="1">
                  <c:v>Květen</c:v>
                </c:pt>
                <c:pt idx="2">
                  <c:v>Červen</c:v>
                </c:pt>
              </c:strCache>
            </c:strRef>
          </c:cat>
          <c:val>
            <c:numRef>
              <c:f>('8.9'!$B$33,'8.9'!$D$33,'8.9'!$F$33)</c:f>
              <c:numCache>
                <c:formatCode>#\ ##0.0</c:formatCode>
                <c:ptCount val="3"/>
                <c:pt idx="0">
                  <c:v>78384.911999999982</c:v>
                </c:pt>
                <c:pt idx="1">
                  <c:v>39989.820000000007</c:v>
                </c:pt>
                <c:pt idx="2">
                  <c:v>28935.156000000003</c:v>
                </c:pt>
              </c:numCache>
            </c:numRef>
          </c:val>
          <c:extLst>
            <c:ext xmlns:c16="http://schemas.microsoft.com/office/drawing/2014/chart" uri="{C3380CC4-5D6E-409C-BE32-E72D297353CC}">
              <c16:uniqueId val="{00000006-0F87-474C-83B6-66F9D6E7D10B}"/>
            </c:ext>
          </c:extLst>
        </c:ser>
        <c:ser>
          <c:idx val="7"/>
          <c:order val="7"/>
          <c:tx>
            <c:strRef>
              <c:f>'8.9'!$A$34</c:f>
              <c:strCache>
                <c:ptCount val="1"/>
                <c:pt idx="0">
                  <c:v>Ostatní</c:v>
                </c:pt>
              </c:strCache>
            </c:strRef>
          </c:tx>
          <c:spPr>
            <a:solidFill>
              <a:srgbClr val="F7C9C7"/>
            </a:solidFill>
          </c:spPr>
          <c:invertIfNegative val="0"/>
          <c:cat>
            <c:strRef>
              <c:f>'8.9'!$C$38:$E$38</c:f>
              <c:strCache>
                <c:ptCount val="3"/>
                <c:pt idx="0">
                  <c:v>Duben</c:v>
                </c:pt>
                <c:pt idx="1">
                  <c:v>Květen</c:v>
                </c:pt>
                <c:pt idx="2">
                  <c:v>Červen</c:v>
                </c:pt>
              </c:strCache>
            </c:strRef>
          </c:cat>
          <c:val>
            <c:numRef>
              <c:f>('8.9'!$B$34,'8.9'!$D$34,'8.9'!$F$34)</c:f>
              <c:numCache>
                <c:formatCode>#\ ##0.0</c:formatCode>
                <c:ptCount val="3"/>
                <c:pt idx="0">
                  <c:v>1620.76</c:v>
                </c:pt>
                <c:pt idx="1">
                  <c:v>584.84</c:v>
                </c:pt>
                <c:pt idx="2">
                  <c:v>238.54</c:v>
                </c:pt>
              </c:numCache>
            </c:numRef>
          </c:val>
          <c:extLst>
            <c:ext xmlns:c16="http://schemas.microsoft.com/office/drawing/2014/chart" uri="{C3380CC4-5D6E-409C-BE32-E72D297353CC}">
              <c16:uniqueId val="{00000007-0F87-474C-83B6-66F9D6E7D10B}"/>
            </c:ext>
          </c:extLst>
        </c:ser>
        <c:dLbls>
          <c:showLegendKey val="0"/>
          <c:showVal val="0"/>
          <c:showCatName val="0"/>
          <c:showSerName val="0"/>
          <c:showPercent val="0"/>
          <c:showBubbleSize val="0"/>
        </c:dLbls>
        <c:gapWidth val="50"/>
        <c:overlap val="100"/>
        <c:axId val="199536640"/>
        <c:axId val="199538176"/>
      </c:barChart>
      <c:catAx>
        <c:axId val="1995366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199538176"/>
        <c:crosses val="autoZero"/>
        <c:auto val="1"/>
        <c:lblAlgn val="ctr"/>
        <c:lblOffset val="100"/>
        <c:noMultiLvlLbl val="0"/>
      </c:catAx>
      <c:valAx>
        <c:axId val="199538176"/>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199536640"/>
        <c:crosses val="autoZero"/>
        <c:crossBetween val="between"/>
        <c:majorUnit val="1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'8.9'!$A$38</c:f>
              <c:strCache>
                <c:ptCount val="1"/>
                <c:pt idx="0">
                  <c:v>Instalovaný výkon</c:v>
                </c:pt>
              </c:strCache>
            </c:strRef>
          </c:tx>
          <c:invertIfNegative val="0"/>
          <c:val>
            <c:numRef>
              <c:f>'8.9'!$B$38</c:f>
              <c:numCache>
                <c:formatCode>0.0%</c:formatCode>
                <c:ptCount val="1"/>
                <c:pt idx="0">
                  <c:v>3.039321353341665E-2</c:v>
                </c:pt>
              </c:numCache>
            </c:numRef>
          </c:val>
          <c:extLst>
            <c:ext xmlns:c16="http://schemas.microsoft.com/office/drawing/2014/chart" uri="{C3380CC4-5D6E-409C-BE32-E72D297353CC}">
              <c16:uniqueId val="{00000000-5561-40B9-86E9-FCC4A9713A4F}"/>
            </c:ext>
          </c:extLst>
        </c:ser>
        <c:ser>
          <c:idx val="1"/>
          <c:order val="1"/>
          <c:tx>
            <c:strRef>
              <c:f>'8.9'!$A$39</c:f>
              <c:strCache>
                <c:ptCount val="1"/>
                <c:pt idx="0">
                  <c:v>Výroba tepla brutto</c:v>
                </c:pt>
              </c:strCache>
            </c:strRef>
          </c:tx>
          <c:invertIfNegative val="0"/>
          <c:val>
            <c:numRef>
              <c:f>'8.9'!$B$39</c:f>
              <c:numCache>
                <c:formatCode>0.0%</c:formatCode>
                <c:ptCount val="1"/>
                <c:pt idx="0">
                  <c:v>3.9355628361497967E-2</c:v>
                </c:pt>
              </c:numCache>
            </c:numRef>
          </c:val>
          <c:extLst>
            <c:ext xmlns:c16="http://schemas.microsoft.com/office/drawing/2014/chart" uri="{C3380CC4-5D6E-409C-BE32-E72D297353CC}">
              <c16:uniqueId val="{00000001-5561-40B9-86E9-FCC4A9713A4F}"/>
            </c:ext>
          </c:extLst>
        </c:ser>
        <c:ser>
          <c:idx val="2"/>
          <c:order val="2"/>
          <c:tx>
            <c:strRef>
              <c:f>'8.9'!$A$40</c:f>
              <c:strCache>
                <c:ptCount val="1"/>
                <c:pt idx="0">
                  <c:v>Dodávky tepla</c:v>
                </c:pt>
              </c:strCache>
            </c:strRef>
          </c:tx>
          <c:invertIfNegative val="0"/>
          <c:val>
            <c:numRef>
              <c:f>'8.9'!$B$40</c:f>
              <c:numCache>
                <c:formatCode>0.0%</c:formatCode>
                <c:ptCount val="1"/>
                <c:pt idx="0">
                  <c:v>3.4704170241132086E-2</c:v>
                </c:pt>
              </c:numCache>
            </c:numRef>
          </c:val>
          <c:extLst>
            <c:ext xmlns:c16="http://schemas.microsoft.com/office/drawing/2014/chart" uri="{C3380CC4-5D6E-409C-BE32-E72D297353CC}">
              <c16:uniqueId val="{00000002-5561-40B9-86E9-FCC4A9713A4F}"/>
            </c:ext>
          </c:extLst>
        </c:ser>
        <c:dLbls>
          <c:showLegendKey val="0"/>
          <c:showVal val="0"/>
          <c:showCatName val="0"/>
          <c:showSerName val="0"/>
          <c:showPercent val="0"/>
          <c:showBubbleSize val="0"/>
        </c:dLbls>
        <c:gapWidth val="150"/>
        <c:axId val="288329728"/>
        <c:axId val="288331264"/>
      </c:barChart>
      <c:catAx>
        <c:axId val="288329728"/>
        <c:scaling>
          <c:orientation val="maxMin"/>
        </c:scaling>
        <c:delete val="0"/>
        <c:axPos val="l"/>
        <c:numFmt formatCode="General" sourceLinked="1"/>
        <c:majorTickMark val="none"/>
        <c:minorTickMark val="none"/>
        <c:tickLblPos val="none"/>
        <c:crossAx val="288331264"/>
        <c:crosses val="autoZero"/>
        <c:auto val="1"/>
        <c:lblAlgn val="ctr"/>
        <c:lblOffset val="100"/>
        <c:noMultiLvlLbl val="0"/>
      </c:catAx>
      <c:valAx>
        <c:axId val="288331264"/>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pPr>
            <a:endParaRPr lang="cs-CZ"/>
          </a:p>
        </c:txPr>
        <c:crossAx val="288329728"/>
        <c:crosses val="max"/>
        <c:crossBetween val="between"/>
        <c:majorUnit val="0.1"/>
      </c:valAx>
    </c:plotArea>
    <c:legend>
      <c:legendPos val="b"/>
      <c:layout>
        <c:manualLayout>
          <c:xMode val="edge"/>
          <c:yMode val="edge"/>
          <c:x val="6.9444444444444441E-3"/>
          <c:y val="0.71354583342734568"/>
          <c:w val="0.69889982502187231"/>
          <c:h val="0.2782670358396482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baseline="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5.1063114008915024E-4"/>
          <c:y val="1.9249449835677793E-2"/>
        </c:manualLayout>
      </c:layout>
      <c:overlay val="0"/>
    </c:title>
    <c:autoTitleDeleted val="0"/>
    <c:plotArea>
      <c:layout/>
      <c:barChart>
        <c:barDir val="col"/>
        <c:grouping val="stacked"/>
        <c:varyColors val="0"/>
        <c:ser>
          <c:idx val="0"/>
          <c:order val="0"/>
          <c:tx>
            <c:strRef>
              <c:f>'8.9'!$A$10</c:f>
              <c:strCache>
                <c:ptCount val="1"/>
                <c:pt idx="0">
                  <c:v>Biomasa</c:v>
                </c:pt>
              </c:strCache>
            </c:strRef>
          </c:tx>
          <c:spPr>
            <a:solidFill>
              <a:srgbClr val="23315F"/>
            </a:solidFill>
          </c:spPr>
          <c:invertIfNegative val="0"/>
          <c:cat>
            <c:strRef>
              <c:f>'8.9'!$C$38:$E$38</c:f>
              <c:strCache>
                <c:ptCount val="3"/>
                <c:pt idx="0">
                  <c:v>Duben</c:v>
                </c:pt>
                <c:pt idx="1">
                  <c:v>Květen</c:v>
                </c:pt>
                <c:pt idx="2">
                  <c:v>Červen</c:v>
                </c:pt>
              </c:strCache>
            </c:strRef>
          </c:cat>
          <c:val>
            <c:numRef>
              <c:f>('8.9'!$B$10,'8.9'!$D$10,'8.9'!$F$10)</c:f>
              <c:numCache>
                <c:formatCode>#\ ##0.0</c:formatCode>
                <c:ptCount val="3"/>
                <c:pt idx="0">
                  <c:v>12712.97</c:v>
                </c:pt>
                <c:pt idx="1">
                  <c:v>11056.182999999999</c:v>
                </c:pt>
                <c:pt idx="2">
                  <c:v>10503.829000000002</c:v>
                </c:pt>
              </c:numCache>
            </c:numRef>
          </c:val>
          <c:extLst>
            <c:ext xmlns:c16="http://schemas.microsoft.com/office/drawing/2014/chart" uri="{C3380CC4-5D6E-409C-BE32-E72D297353CC}">
              <c16:uniqueId val="{00000000-16F9-49E0-B9F8-A65835EE11A6}"/>
            </c:ext>
          </c:extLst>
        </c:ser>
        <c:ser>
          <c:idx val="1"/>
          <c:order val="1"/>
          <c:tx>
            <c:strRef>
              <c:f>'8.9'!$A$11</c:f>
              <c:strCache>
                <c:ptCount val="1"/>
                <c:pt idx="0">
                  <c:v>Bioplyn</c:v>
                </c:pt>
              </c:strCache>
            </c:strRef>
          </c:tx>
          <c:spPr>
            <a:solidFill>
              <a:srgbClr val="5A6588"/>
            </a:solidFill>
          </c:spPr>
          <c:invertIfNegative val="0"/>
          <c:cat>
            <c:strRef>
              <c:f>'8.9'!$C$38:$E$38</c:f>
              <c:strCache>
                <c:ptCount val="3"/>
                <c:pt idx="0">
                  <c:v>Duben</c:v>
                </c:pt>
                <c:pt idx="1">
                  <c:v>Květen</c:v>
                </c:pt>
                <c:pt idx="2">
                  <c:v>Červen</c:v>
                </c:pt>
              </c:strCache>
            </c:strRef>
          </c:cat>
          <c:val>
            <c:numRef>
              <c:f>('8.9'!$B$11,'8.9'!$D$11,'8.9'!$F$11)</c:f>
              <c:numCache>
                <c:formatCode>#\ ##0.0</c:formatCode>
                <c:ptCount val="3"/>
                <c:pt idx="0">
                  <c:v>3417.7780000000002</c:v>
                </c:pt>
                <c:pt idx="1">
                  <c:v>1711.6100000000001</c:v>
                </c:pt>
                <c:pt idx="2">
                  <c:v>1711</c:v>
                </c:pt>
              </c:numCache>
            </c:numRef>
          </c:val>
          <c:extLst>
            <c:ext xmlns:c16="http://schemas.microsoft.com/office/drawing/2014/chart" uri="{C3380CC4-5D6E-409C-BE32-E72D297353CC}">
              <c16:uniqueId val="{00000001-16F9-49E0-B9F8-A65835EE11A6}"/>
            </c:ext>
          </c:extLst>
        </c:ser>
        <c:ser>
          <c:idx val="2"/>
          <c:order val="2"/>
          <c:tx>
            <c:strRef>
              <c:f>'8.9'!$A$12</c:f>
              <c:strCache>
                <c:ptCount val="1"/>
                <c:pt idx="0">
                  <c:v>Černé uhlí</c:v>
                </c:pt>
              </c:strCache>
            </c:strRef>
          </c:tx>
          <c:spPr>
            <a:solidFill>
              <a:srgbClr val="9198B0"/>
            </a:solidFill>
          </c:spPr>
          <c:invertIfNegative val="0"/>
          <c:cat>
            <c:strRef>
              <c:f>'8.9'!$C$38:$E$38</c:f>
              <c:strCache>
                <c:ptCount val="3"/>
                <c:pt idx="0">
                  <c:v>Duben</c:v>
                </c:pt>
                <c:pt idx="1">
                  <c:v>Květen</c:v>
                </c:pt>
                <c:pt idx="2">
                  <c:v>Červen</c:v>
                </c:pt>
              </c:strCache>
            </c:strRef>
          </c:cat>
          <c:val>
            <c:numRef>
              <c:f>('8.9'!$B$12,'8.9'!$D$12,'8.9'!$F$12)</c:f>
              <c:numCache>
                <c:formatCode>#\ ##0.0</c:formatCode>
                <c:ptCount val="3"/>
                <c:pt idx="0">
                  <c:v>0</c:v>
                </c:pt>
                <c:pt idx="1">
                  <c:v>0</c:v>
                </c:pt>
                <c:pt idx="2">
                  <c:v>0</c:v>
                </c:pt>
              </c:numCache>
            </c:numRef>
          </c:val>
          <c:extLst>
            <c:ext xmlns:c16="http://schemas.microsoft.com/office/drawing/2014/chart" uri="{C3380CC4-5D6E-409C-BE32-E72D297353CC}">
              <c16:uniqueId val="{00000002-16F9-49E0-B9F8-A65835EE11A6}"/>
            </c:ext>
          </c:extLst>
        </c:ser>
        <c:ser>
          <c:idx val="3"/>
          <c:order val="3"/>
          <c:tx>
            <c:strRef>
              <c:f>'8.9'!$A$13</c:f>
              <c:strCache>
                <c:ptCount val="1"/>
                <c:pt idx="0">
                  <c:v>Elektrická energie</c:v>
                </c:pt>
              </c:strCache>
            </c:strRef>
          </c:tx>
          <c:spPr>
            <a:solidFill>
              <a:srgbClr val="C8CBD7"/>
            </a:solidFill>
          </c:spPr>
          <c:invertIfNegative val="0"/>
          <c:cat>
            <c:strRef>
              <c:f>'8.9'!$C$38:$E$38</c:f>
              <c:strCache>
                <c:ptCount val="3"/>
                <c:pt idx="0">
                  <c:v>Duben</c:v>
                </c:pt>
                <c:pt idx="1">
                  <c:v>Květen</c:v>
                </c:pt>
                <c:pt idx="2">
                  <c:v>Červen</c:v>
                </c:pt>
              </c:strCache>
            </c:strRef>
          </c:cat>
          <c:val>
            <c:numRef>
              <c:f>('8.9'!$B$13,'8.9'!$D$13,'8.9'!$F$13)</c:f>
              <c:numCache>
                <c:formatCode>#\ ##0.0</c:formatCode>
                <c:ptCount val="3"/>
                <c:pt idx="0">
                  <c:v>0</c:v>
                </c:pt>
                <c:pt idx="1">
                  <c:v>0</c:v>
                </c:pt>
                <c:pt idx="2">
                  <c:v>0</c:v>
                </c:pt>
              </c:numCache>
            </c:numRef>
          </c:val>
          <c:extLst>
            <c:ext xmlns:c16="http://schemas.microsoft.com/office/drawing/2014/chart" uri="{C3380CC4-5D6E-409C-BE32-E72D297353CC}">
              <c16:uniqueId val="{00000003-16F9-49E0-B9F8-A65835EE11A6}"/>
            </c:ext>
          </c:extLst>
        </c:ser>
        <c:ser>
          <c:idx val="4"/>
          <c:order val="4"/>
          <c:tx>
            <c:strRef>
              <c:f>'8.9'!$A$14</c:f>
              <c:strCache>
                <c:ptCount val="1"/>
                <c:pt idx="0">
                  <c:v>Energie prostředí (tepelné čerpadlo)</c:v>
                </c:pt>
              </c:strCache>
            </c:strRef>
          </c:tx>
          <c:spPr>
            <a:solidFill>
              <a:srgbClr val="E02C1F"/>
            </a:solidFill>
          </c:spPr>
          <c:invertIfNegative val="0"/>
          <c:cat>
            <c:strRef>
              <c:f>'8.9'!$C$38:$E$38</c:f>
              <c:strCache>
                <c:ptCount val="3"/>
                <c:pt idx="0">
                  <c:v>Duben</c:v>
                </c:pt>
                <c:pt idx="1">
                  <c:v>Květen</c:v>
                </c:pt>
                <c:pt idx="2">
                  <c:v>Červen</c:v>
                </c:pt>
              </c:strCache>
            </c:strRef>
          </c:cat>
          <c:val>
            <c:numRef>
              <c:f>('8.9'!$B$14,'8.9'!$D$14,'8.9'!$F$14)</c:f>
              <c:numCache>
                <c:formatCode>#\ ##0.0</c:formatCode>
                <c:ptCount val="3"/>
                <c:pt idx="0">
                  <c:v>0</c:v>
                </c:pt>
                <c:pt idx="1">
                  <c:v>0</c:v>
                </c:pt>
                <c:pt idx="2">
                  <c:v>0</c:v>
                </c:pt>
              </c:numCache>
            </c:numRef>
          </c:val>
          <c:extLst>
            <c:ext xmlns:c16="http://schemas.microsoft.com/office/drawing/2014/chart" uri="{C3380CC4-5D6E-409C-BE32-E72D297353CC}">
              <c16:uniqueId val="{00000004-16F9-49E0-B9F8-A65835EE11A6}"/>
            </c:ext>
          </c:extLst>
        </c:ser>
        <c:ser>
          <c:idx val="5"/>
          <c:order val="5"/>
          <c:tx>
            <c:strRef>
              <c:f>'8.9'!$A$15</c:f>
              <c:strCache>
                <c:ptCount val="1"/>
                <c:pt idx="0">
                  <c:v>Energie Slunce (solární kolektor)</c:v>
                </c:pt>
              </c:strCache>
            </c:strRef>
          </c:tx>
          <c:spPr>
            <a:solidFill>
              <a:srgbClr val="E86158"/>
            </a:solidFill>
          </c:spPr>
          <c:invertIfNegative val="0"/>
          <c:cat>
            <c:strRef>
              <c:f>'8.9'!$C$38:$E$38</c:f>
              <c:strCache>
                <c:ptCount val="3"/>
                <c:pt idx="0">
                  <c:v>Duben</c:v>
                </c:pt>
                <c:pt idx="1">
                  <c:v>Květen</c:v>
                </c:pt>
                <c:pt idx="2">
                  <c:v>Červen</c:v>
                </c:pt>
              </c:strCache>
            </c:strRef>
          </c:cat>
          <c:val>
            <c:numRef>
              <c:f>('8.9'!$B$15,'8.9'!$D$15,'8.9'!$F$15)</c:f>
              <c:numCache>
                <c:formatCode>#\ ##0.0</c:formatCode>
                <c:ptCount val="3"/>
                <c:pt idx="0">
                  <c:v>0</c:v>
                </c:pt>
                <c:pt idx="1">
                  <c:v>0</c:v>
                </c:pt>
                <c:pt idx="2">
                  <c:v>0</c:v>
                </c:pt>
              </c:numCache>
            </c:numRef>
          </c:val>
          <c:extLst>
            <c:ext xmlns:c16="http://schemas.microsoft.com/office/drawing/2014/chart" uri="{C3380CC4-5D6E-409C-BE32-E72D297353CC}">
              <c16:uniqueId val="{00000005-16F9-49E0-B9F8-A65835EE11A6}"/>
            </c:ext>
          </c:extLst>
        </c:ser>
        <c:ser>
          <c:idx val="6"/>
          <c:order val="6"/>
          <c:tx>
            <c:strRef>
              <c:f>'8.9'!$A$16</c:f>
              <c:strCache>
                <c:ptCount val="1"/>
                <c:pt idx="0">
                  <c:v>Hnědé uhlí</c:v>
                </c:pt>
              </c:strCache>
            </c:strRef>
          </c:tx>
          <c:spPr>
            <a:solidFill>
              <a:srgbClr val="F0948F"/>
            </a:solidFill>
          </c:spPr>
          <c:invertIfNegative val="0"/>
          <c:cat>
            <c:strRef>
              <c:f>'8.9'!$C$38:$E$38</c:f>
              <c:strCache>
                <c:ptCount val="3"/>
                <c:pt idx="0">
                  <c:v>Duben</c:v>
                </c:pt>
                <c:pt idx="1">
                  <c:v>Květen</c:v>
                </c:pt>
                <c:pt idx="2">
                  <c:v>Červen</c:v>
                </c:pt>
              </c:strCache>
            </c:strRef>
          </c:cat>
          <c:val>
            <c:numRef>
              <c:f>('8.9'!$B$16,'8.9'!$D$16,'8.9'!$F$16)</c:f>
              <c:numCache>
                <c:formatCode>#\ ##0.0</c:formatCode>
                <c:ptCount val="3"/>
                <c:pt idx="0">
                  <c:v>133719.16</c:v>
                </c:pt>
                <c:pt idx="1">
                  <c:v>67839.217000000004</c:v>
                </c:pt>
                <c:pt idx="2">
                  <c:v>51145.141000000003</c:v>
                </c:pt>
              </c:numCache>
            </c:numRef>
          </c:val>
          <c:extLst>
            <c:ext xmlns:c16="http://schemas.microsoft.com/office/drawing/2014/chart" uri="{C3380CC4-5D6E-409C-BE32-E72D297353CC}">
              <c16:uniqueId val="{00000006-16F9-49E0-B9F8-A65835EE11A6}"/>
            </c:ext>
          </c:extLst>
        </c:ser>
        <c:ser>
          <c:idx val="7"/>
          <c:order val="7"/>
          <c:tx>
            <c:strRef>
              <c:f>'8.9'!$A$17</c:f>
              <c:strCache>
                <c:ptCount val="1"/>
                <c:pt idx="0">
                  <c:v>Jaderné palivo</c:v>
                </c:pt>
              </c:strCache>
            </c:strRef>
          </c:tx>
          <c:spPr>
            <a:solidFill>
              <a:srgbClr val="F7C9C7"/>
            </a:solidFill>
          </c:spPr>
          <c:invertIfNegative val="0"/>
          <c:cat>
            <c:strRef>
              <c:f>'8.9'!$C$38:$E$38</c:f>
              <c:strCache>
                <c:ptCount val="3"/>
                <c:pt idx="0">
                  <c:v>Duben</c:v>
                </c:pt>
                <c:pt idx="1">
                  <c:v>Květen</c:v>
                </c:pt>
                <c:pt idx="2">
                  <c:v>Červen</c:v>
                </c:pt>
              </c:strCache>
            </c:strRef>
          </c:cat>
          <c:val>
            <c:numRef>
              <c:f>('8.9'!$B$17,'8.9'!$D$17,'8.9'!$F$17)</c:f>
              <c:numCache>
                <c:formatCode>#\ ##0.0</c:formatCode>
                <c:ptCount val="3"/>
                <c:pt idx="0">
                  <c:v>0</c:v>
                </c:pt>
                <c:pt idx="1">
                  <c:v>0</c:v>
                </c:pt>
                <c:pt idx="2">
                  <c:v>0</c:v>
                </c:pt>
              </c:numCache>
            </c:numRef>
          </c:val>
          <c:extLst>
            <c:ext xmlns:c16="http://schemas.microsoft.com/office/drawing/2014/chart" uri="{C3380CC4-5D6E-409C-BE32-E72D297353CC}">
              <c16:uniqueId val="{00000007-16F9-49E0-B9F8-A65835EE11A6}"/>
            </c:ext>
          </c:extLst>
        </c:ser>
        <c:ser>
          <c:idx val="8"/>
          <c:order val="8"/>
          <c:tx>
            <c:strRef>
              <c:f>'8.9'!$A$18</c:f>
              <c:strCache>
                <c:ptCount val="1"/>
                <c:pt idx="0">
                  <c:v>Koks</c:v>
                </c:pt>
              </c:strCache>
            </c:strRef>
          </c:tx>
          <c:spPr>
            <a:solidFill>
              <a:srgbClr val="262626"/>
            </a:solidFill>
          </c:spPr>
          <c:invertIfNegative val="0"/>
          <c:cat>
            <c:strRef>
              <c:f>'8.9'!$C$38:$E$38</c:f>
              <c:strCache>
                <c:ptCount val="3"/>
                <c:pt idx="0">
                  <c:v>Duben</c:v>
                </c:pt>
                <c:pt idx="1">
                  <c:v>Květen</c:v>
                </c:pt>
                <c:pt idx="2">
                  <c:v>Červen</c:v>
                </c:pt>
              </c:strCache>
            </c:strRef>
          </c:cat>
          <c:val>
            <c:numRef>
              <c:f>('8.9'!$B$18,'8.9'!$D$18,'8.9'!$F$18)</c:f>
              <c:numCache>
                <c:formatCode>#\ ##0.0</c:formatCode>
                <c:ptCount val="3"/>
                <c:pt idx="0">
                  <c:v>0</c:v>
                </c:pt>
                <c:pt idx="1">
                  <c:v>0</c:v>
                </c:pt>
                <c:pt idx="2">
                  <c:v>0</c:v>
                </c:pt>
              </c:numCache>
            </c:numRef>
          </c:val>
          <c:extLst>
            <c:ext xmlns:c16="http://schemas.microsoft.com/office/drawing/2014/chart" uri="{C3380CC4-5D6E-409C-BE32-E72D297353CC}">
              <c16:uniqueId val="{00000008-16F9-49E0-B9F8-A65835EE11A6}"/>
            </c:ext>
          </c:extLst>
        </c:ser>
        <c:ser>
          <c:idx val="9"/>
          <c:order val="9"/>
          <c:tx>
            <c:strRef>
              <c:f>'8.9'!$A$19</c:f>
              <c:strCache>
                <c:ptCount val="1"/>
                <c:pt idx="0">
                  <c:v>Odpadní teplo</c:v>
                </c:pt>
              </c:strCache>
            </c:strRef>
          </c:tx>
          <c:spPr>
            <a:solidFill>
              <a:srgbClr val="646363"/>
            </a:solidFill>
          </c:spPr>
          <c:invertIfNegative val="0"/>
          <c:cat>
            <c:strRef>
              <c:f>'8.9'!$C$38:$E$38</c:f>
              <c:strCache>
                <c:ptCount val="3"/>
                <c:pt idx="0">
                  <c:v>Duben</c:v>
                </c:pt>
                <c:pt idx="1">
                  <c:v>Květen</c:v>
                </c:pt>
                <c:pt idx="2">
                  <c:v>Červen</c:v>
                </c:pt>
              </c:strCache>
            </c:strRef>
          </c:cat>
          <c:val>
            <c:numRef>
              <c:f>('8.9'!$B$19,'8.9'!$D$19,'8.9'!$F$19)</c:f>
              <c:numCache>
                <c:formatCode>#\ ##0.0</c:formatCode>
                <c:ptCount val="3"/>
                <c:pt idx="0">
                  <c:v>0</c:v>
                </c:pt>
                <c:pt idx="1">
                  <c:v>0</c:v>
                </c:pt>
                <c:pt idx="2">
                  <c:v>0</c:v>
                </c:pt>
              </c:numCache>
            </c:numRef>
          </c:val>
          <c:extLst>
            <c:ext xmlns:c16="http://schemas.microsoft.com/office/drawing/2014/chart" uri="{C3380CC4-5D6E-409C-BE32-E72D297353CC}">
              <c16:uniqueId val="{00000009-16F9-49E0-B9F8-A65835EE11A6}"/>
            </c:ext>
          </c:extLst>
        </c:ser>
        <c:ser>
          <c:idx val="10"/>
          <c:order val="10"/>
          <c:tx>
            <c:strRef>
              <c:f>'8.9'!$A$20</c:f>
              <c:strCache>
                <c:ptCount val="1"/>
                <c:pt idx="0">
                  <c:v>Ostatní kapalná paliva</c:v>
                </c:pt>
              </c:strCache>
            </c:strRef>
          </c:tx>
          <c:spPr>
            <a:solidFill>
              <a:srgbClr val="9D9D9C"/>
            </a:solidFill>
          </c:spPr>
          <c:invertIfNegative val="0"/>
          <c:cat>
            <c:strRef>
              <c:f>'8.9'!$C$38:$E$38</c:f>
              <c:strCache>
                <c:ptCount val="3"/>
                <c:pt idx="0">
                  <c:v>Duben</c:v>
                </c:pt>
                <c:pt idx="1">
                  <c:v>Květen</c:v>
                </c:pt>
                <c:pt idx="2">
                  <c:v>Červen</c:v>
                </c:pt>
              </c:strCache>
            </c:strRef>
          </c:cat>
          <c:val>
            <c:numRef>
              <c:f>('8.9'!$B$20,'8.9'!$D$20,'8.9'!$F$20)</c:f>
              <c:numCache>
                <c:formatCode>#\ ##0.0</c:formatCode>
                <c:ptCount val="3"/>
                <c:pt idx="0">
                  <c:v>0</c:v>
                </c:pt>
                <c:pt idx="1">
                  <c:v>0</c:v>
                </c:pt>
                <c:pt idx="2">
                  <c:v>0</c:v>
                </c:pt>
              </c:numCache>
            </c:numRef>
          </c:val>
          <c:extLst>
            <c:ext xmlns:c16="http://schemas.microsoft.com/office/drawing/2014/chart" uri="{C3380CC4-5D6E-409C-BE32-E72D297353CC}">
              <c16:uniqueId val="{0000000A-16F9-49E0-B9F8-A65835EE11A6}"/>
            </c:ext>
          </c:extLst>
        </c:ser>
        <c:ser>
          <c:idx val="11"/>
          <c:order val="11"/>
          <c:tx>
            <c:strRef>
              <c:f>'8.9'!$A$21</c:f>
              <c:strCache>
                <c:ptCount val="1"/>
                <c:pt idx="0">
                  <c:v>Ostatní pevná paliva</c:v>
                </c:pt>
              </c:strCache>
            </c:strRef>
          </c:tx>
          <c:spPr>
            <a:solidFill>
              <a:srgbClr val="D0D0D0"/>
            </a:solidFill>
          </c:spPr>
          <c:invertIfNegative val="0"/>
          <c:cat>
            <c:strRef>
              <c:f>'8.9'!$C$38:$E$38</c:f>
              <c:strCache>
                <c:ptCount val="3"/>
                <c:pt idx="0">
                  <c:v>Duben</c:v>
                </c:pt>
                <c:pt idx="1">
                  <c:v>Květen</c:v>
                </c:pt>
                <c:pt idx="2">
                  <c:v>Červen</c:v>
                </c:pt>
              </c:strCache>
            </c:strRef>
          </c:cat>
          <c:val>
            <c:numRef>
              <c:f>('8.9'!$B$21,'8.9'!$D$21,'8.9'!$F$21)</c:f>
              <c:numCache>
                <c:formatCode>#\ ##0.0</c:formatCode>
                <c:ptCount val="3"/>
                <c:pt idx="0">
                  <c:v>0</c:v>
                </c:pt>
                <c:pt idx="1">
                  <c:v>0</c:v>
                </c:pt>
                <c:pt idx="2">
                  <c:v>0</c:v>
                </c:pt>
              </c:numCache>
            </c:numRef>
          </c:val>
          <c:extLst>
            <c:ext xmlns:c16="http://schemas.microsoft.com/office/drawing/2014/chart" uri="{C3380CC4-5D6E-409C-BE32-E72D297353CC}">
              <c16:uniqueId val="{0000000B-16F9-49E0-B9F8-A65835EE11A6}"/>
            </c:ext>
          </c:extLst>
        </c:ser>
        <c:ser>
          <c:idx val="12"/>
          <c:order val="12"/>
          <c:tx>
            <c:strRef>
              <c:f>'8.9'!$A$22</c:f>
              <c:strCache>
                <c:ptCount val="1"/>
                <c:pt idx="0">
                  <c:v>Ostatní plyny</c:v>
                </c:pt>
              </c:strCache>
            </c:strRef>
          </c:tx>
          <c:spPr>
            <a:pattFill prst="ltUpDiag">
              <a:fgClr>
                <a:srgbClr val="23315F"/>
              </a:fgClr>
              <a:bgClr>
                <a:sysClr val="window" lastClr="FFFFFF"/>
              </a:bgClr>
            </a:pattFill>
          </c:spPr>
          <c:invertIfNegative val="0"/>
          <c:cat>
            <c:strRef>
              <c:f>'8.9'!$C$38:$E$38</c:f>
              <c:strCache>
                <c:ptCount val="3"/>
                <c:pt idx="0">
                  <c:v>Duben</c:v>
                </c:pt>
                <c:pt idx="1">
                  <c:v>Květen</c:v>
                </c:pt>
                <c:pt idx="2">
                  <c:v>Červen</c:v>
                </c:pt>
              </c:strCache>
            </c:strRef>
          </c:cat>
          <c:val>
            <c:numRef>
              <c:f>('8.9'!$B$22,'8.9'!$D$22,'8.9'!$F$22)</c:f>
              <c:numCache>
                <c:formatCode>#\ ##0.0</c:formatCode>
                <c:ptCount val="3"/>
                <c:pt idx="0">
                  <c:v>0</c:v>
                </c:pt>
                <c:pt idx="1">
                  <c:v>0</c:v>
                </c:pt>
                <c:pt idx="2">
                  <c:v>0</c:v>
                </c:pt>
              </c:numCache>
            </c:numRef>
          </c:val>
          <c:extLst>
            <c:ext xmlns:c16="http://schemas.microsoft.com/office/drawing/2014/chart" uri="{C3380CC4-5D6E-409C-BE32-E72D297353CC}">
              <c16:uniqueId val="{0000000C-16F9-49E0-B9F8-A65835EE11A6}"/>
            </c:ext>
          </c:extLst>
        </c:ser>
        <c:ser>
          <c:idx val="13"/>
          <c:order val="13"/>
          <c:tx>
            <c:strRef>
              <c:f>'8.9'!$A$23</c:f>
              <c:strCache>
                <c:ptCount val="1"/>
                <c:pt idx="0">
                  <c:v>Ostatní</c:v>
                </c:pt>
              </c:strCache>
            </c:strRef>
          </c:tx>
          <c:spPr>
            <a:pattFill prst="ltUpDiag">
              <a:fgClr>
                <a:srgbClr val="E02C1F"/>
              </a:fgClr>
              <a:bgClr>
                <a:sysClr val="window" lastClr="FFFFFF"/>
              </a:bgClr>
            </a:pattFill>
          </c:spPr>
          <c:invertIfNegative val="0"/>
          <c:cat>
            <c:strRef>
              <c:f>'8.9'!$C$38:$E$38</c:f>
              <c:strCache>
                <c:ptCount val="3"/>
                <c:pt idx="0">
                  <c:v>Duben</c:v>
                </c:pt>
                <c:pt idx="1">
                  <c:v>Květen</c:v>
                </c:pt>
                <c:pt idx="2">
                  <c:v>Červen</c:v>
                </c:pt>
              </c:strCache>
            </c:strRef>
          </c:cat>
          <c:val>
            <c:numRef>
              <c:f>('8.9'!$B$23,'8.9'!$D$23,'8.9'!$F$23)</c:f>
              <c:numCache>
                <c:formatCode>#\ ##0.0</c:formatCode>
                <c:ptCount val="3"/>
                <c:pt idx="0">
                  <c:v>0</c:v>
                </c:pt>
                <c:pt idx="1">
                  <c:v>0</c:v>
                </c:pt>
                <c:pt idx="2">
                  <c:v>0</c:v>
                </c:pt>
              </c:numCache>
            </c:numRef>
          </c:val>
          <c:extLst>
            <c:ext xmlns:c16="http://schemas.microsoft.com/office/drawing/2014/chart" uri="{C3380CC4-5D6E-409C-BE32-E72D297353CC}">
              <c16:uniqueId val="{0000000D-16F9-49E0-B9F8-A65835EE11A6}"/>
            </c:ext>
          </c:extLst>
        </c:ser>
        <c:ser>
          <c:idx val="14"/>
          <c:order val="14"/>
          <c:tx>
            <c:strRef>
              <c:f>'8.9'!$A$24</c:f>
              <c:strCache>
                <c:ptCount val="1"/>
                <c:pt idx="0">
                  <c:v>Topné oleje</c:v>
                </c:pt>
              </c:strCache>
            </c:strRef>
          </c:tx>
          <c:spPr>
            <a:pattFill prst="ltUpDiag">
              <a:fgClr>
                <a:srgbClr val="23315F"/>
              </a:fgClr>
              <a:bgClr>
                <a:sysClr val="window" lastClr="FFFFFF"/>
              </a:bgClr>
            </a:pattFill>
          </c:spPr>
          <c:invertIfNegative val="0"/>
          <c:cat>
            <c:strRef>
              <c:f>'8.9'!$C$38:$E$38</c:f>
              <c:strCache>
                <c:ptCount val="3"/>
                <c:pt idx="0">
                  <c:v>Duben</c:v>
                </c:pt>
                <c:pt idx="1">
                  <c:v>Květen</c:v>
                </c:pt>
                <c:pt idx="2">
                  <c:v>Červen</c:v>
                </c:pt>
              </c:strCache>
            </c:strRef>
          </c:cat>
          <c:val>
            <c:numRef>
              <c:f>('8.9'!$B$24,'8.9'!$D$24,'8.9'!$F$24)</c:f>
              <c:numCache>
                <c:formatCode>#\ ##0.0</c:formatCode>
                <c:ptCount val="3"/>
                <c:pt idx="0">
                  <c:v>3430.0509999999999</c:v>
                </c:pt>
                <c:pt idx="1">
                  <c:v>371.48099999999999</c:v>
                </c:pt>
                <c:pt idx="2">
                  <c:v>101</c:v>
                </c:pt>
              </c:numCache>
            </c:numRef>
          </c:val>
          <c:extLst>
            <c:ext xmlns:c16="http://schemas.microsoft.com/office/drawing/2014/chart" uri="{C3380CC4-5D6E-409C-BE32-E72D297353CC}">
              <c16:uniqueId val="{0000000E-16F9-49E0-B9F8-A65835EE11A6}"/>
            </c:ext>
          </c:extLst>
        </c:ser>
        <c:ser>
          <c:idx val="15"/>
          <c:order val="15"/>
          <c:tx>
            <c:strRef>
              <c:f>'8.9'!$A$25</c:f>
              <c:strCache>
                <c:ptCount val="1"/>
                <c:pt idx="0">
                  <c:v>Zemní plyn</c:v>
                </c:pt>
              </c:strCache>
            </c:strRef>
          </c:tx>
          <c:spPr>
            <a:pattFill prst="ltUpDiag">
              <a:fgClr>
                <a:srgbClr val="E86158"/>
              </a:fgClr>
              <a:bgClr>
                <a:sysClr val="window" lastClr="FFFFFF"/>
              </a:bgClr>
            </a:pattFill>
          </c:spPr>
          <c:invertIfNegative val="0"/>
          <c:cat>
            <c:strRef>
              <c:f>'8.9'!$C$38:$E$38</c:f>
              <c:strCache>
                <c:ptCount val="3"/>
                <c:pt idx="0">
                  <c:v>Duben</c:v>
                </c:pt>
                <c:pt idx="1">
                  <c:v>Květen</c:v>
                </c:pt>
                <c:pt idx="2">
                  <c:v>Červen</c:v>
                </c:pt>
              </c:strCache>
            </c:strRef>
          </c:cat>
          <c:val>
            <c:numRef>
              <c:f>('8.9'!$B$25,'8.9'!$D$25,'8.9'!$F$25)</c:f>
              <c:numCache>
                <c:formatCode>#\ ##0.0</c:formatCode>
                <c:ptCount val="3"/>
                <c:pt idx="0">
                  <c:v>124790.08999999998</c:v>
                </c:pt>
                <c:pt idx="1">
                  <c:v>50008.053</c:v>
                </c:pt>
                <c:pt idx="2">
                  <c:v>35769.263999999996</c:v>
                </c:pt>
              </c:numCache>
            </c:numRef>
          </c:val>
          <c:extLst>
            <c:ext xmlns:c16="http://schemas.microsoft.com/office/drawing/2014/chart" uri="{C3380CC4-5D6E-409C-BE32-E72D297353CC}">
              <c16:uniqueId val="{0000000F-16F9-49E0-B9F8-A65835EE11A6}"/>
            </c:ext>
          </c:extLst>
        </c:ser>
        <c:dLbls>
          <c:showLegendKey val="0"/>
          <c:showVal val="0"/>
          <c:showCatName val="0"/>
          <c:showSerName val="0"/>
          <c:showPercent val="0"/>
          <c:showBubbleSize val="0"/>
        </c:dLbls>
        <c:gapWidth val="50"/>
        <c:overlap val="100"/>
        <c:axId val="289046528"/>
        <c:axId val="289048064"/>
      </c:barChart>
      <c:catAx>
        <c:axId val="28904652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048064"/>
        <c:crosses val="autoZero"/>
        <c:auto val="1"/>
        <c:lblAlgn val="ctr"/>
        <c:lblOffset val="100"/>
        <c:noMultiLvlLbl val="0"/>
      </c:catAx>
      <c:valAx>
        <c:axId val="289048064"/>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046528"/>
        <c:crosses val="autoZero"/>
        <c:crossBetween val="between"/>
        <c:majorUnit val="1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4086-4D7F-B1F4-DA43308C29EB}"/>
              </c:ext>
            </c:extLst>
          </c:dPt>
          <c:dPt>
            <c:idx val="1"/>
            <c:bubble3D val="0"/>
            <c:spPr>
              <a:solidFill>
                <a:schemeClr val="accent2"/>
              </a:solidFill>
            </c:spPr>
            <c:extLst>
              <c:ext xmlns:c16="http://schemas.microsoft.com/office/drawing/2014/chart" uri="{C3380CC4-5D6E-409C-BE32-E72D297353CC}">
                <c16:uniqueId val="{00000003-4086-4D7F-B1F4-DA43308C29EB}"/>
              </c:ext>
            </c:extLst>
          </c:dPt>
          <c:dPt>
            <c:idx val="2"/>
            <c:bubble3D val="0"/>
            <c:spPr>
              <a:solidFill>
                <a:schemeClr val="accent3"/>
              </a:solidFill>
            </c:spPr>
            <c:extLst>
              <c:ext xmlns:c16="http://schemas.microsoft.com/office/drawing/2014/chart" uri="{C3380CC4-5D6E-409C-BE32-E72D297353CC}">
                <c16:uniqueId val="{00000005-4086-4D7F-B1F4-DA43308C29EB}"/>
              </c:ext>
            </c:extLst>
          </c:dPt>
          <c:dPt>
            <c:idx val="3"/>
            <c:bubble3D val="0"/>
            <c:spPr>
              <a:solidFill>
                <a:schemeClr val="accent4"/>
              </a:solidFill>
            </c:spPr>
            <c:extLst>
              <c:ext xmlns:c16="http://schemas.microsoft.com/office/drawing/2014/chart" uri="{C3380CC4-5D6E-409C-BE32-E72D297353CC}">
                <c16:uniqueId val="{00000007-4086-4D7F-B1F4-DA43308C29EB}"/>
              </c:ext>
            </c:extLst>
          </c:dPt>
          <c:dPt>
            <c:idx val="4"/>
            <c:bubble3D val="0"/>
            <c:spPr>
              <a:solidFill>
                <a:schemeClr val="accent5"/>
              </a:solidFill>
            </c:spPr>
            <c:extLst>
              <c:ext xmlns:c16="http://schemas.microsoft.com/office/drawing/2014/chart" uri="{C3380CC4-5D6E-409C-BE32-E72D297353CC}">
                <c16:uniqueId val="{00000009-4086-4D7F-B1F4-DA43308C29EB}"/>
              </c:ext>
            </c:extLst>
          </c:dPt>
          <c:dPt>
            <c:idx val="5"/>
            <c:bubble3D val="0"/>
            <c:spPr>
              <a:solidFill>
                <a:schemeClr val="accent6"/>
              </a:solidFill>
            </c:spPr>
            <c:extLst>
              <c:ext xmlns:c16="http://schemas.microsoft.com/office/drawing/2014/chart" uri="{C3380CC4-5D6E-409C-BE32-E72D297353CC}">
                <c16:uniqueId val="{0000000B-4086-4D7F-B1F4-DA43308C29EB}"/>
              </c:ext>
            </c:extLst>
          </c:dPt>
          <c:dPt>
            <c:idx val="6"/>
            <c:bubble3D val="0"/>
            <c:spPr>
              <a:solidFill>
                <a:srgbClr val="F0948F"/>
              </a:solidFill>
            </c:spPr>
            <c:extLst>
              <c:ext xmlns:c16="http://schemas.microsoft.com/office/drawing/2014/chart" uri="{C3380CC4-5D6E-409C-BE32-E72D297353CC}">
                <c16:uniqueId val="{0000000D-4086-4D7F-B1F4-DA43308C29EB}"/>
              </c:ext>
            </c:extLst>
          </c:dPt>
          <c:dPt>
            <c:idx val="7"/>
            <c:bubble3D val="0"/>
            <c:spPr>
              <a:solidFill>
                <a:srgbClr val="F7C9C7"/>
              </a:solidFill>
            </c:spPr>
            <c:extLst>
              <c:ext xmlns:c16="http://schemas.microsoft.com/office/drawing/2014/chart" uri="{C3380CC4-5D6E-409C-BE32-E72D297353CC}">
                <c16:uniqueId val="{0000000F-4086-4D7F-B1F4-DA43308C29EB}"/>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10-4086-4D7F-B1F4-DA43308C29EB}"/>
            </c:ext>
          </c:extLst>
        </c:ser>
        <c:ser>
          <c:idx val="2"/>
          <c:order val="1"/>
          <c:dPt>
            <c:idx val="0"/>
            <c:bubble3D val="0"/>
            <c:spPr>
              <a:solidFill>
                <a:schemeClr val="accent1"/>
              </a:solidFill>
            </c:spPr>
            <c:extLst>
              <c:ext xmlns:c16="http://schemas.microsoft.com/office/drawing/2014/chart" uri="{C3380CC4-5D6E-409C-BE32-E72D297353CC}">
                <c16:uniqueId val="{00000012-4086-4D7F-B1F4-DA43308C29EB}"/>
              </c:ext>
            </c:extLst>
          </c:dPt>
          <c:dPt>
            <c:idx val="1"/>
            <c:bubble3D val="0"/>
            <c:spPr>
              <a:solidFill>
                <a:schemeClr val="accent2"/>
              </a:solidFill>
            </c:spPr>
            <c:extLst>
              <c:ext xmlns:c16="http://schemas.microsoft.com/office/drawing/2014/chart" uri="{C3380CC4-5D6E-409C-BE32-E72D297353CC}">
                <c16:uniqueId val="{00000014-4086-4D7F-B1F4-DA43308C29EB}"/>
              </c:ext>
            </c:extLst>
          </c:dPt>
          <c:dPt>
            <c:idx val="2"/>
            <c:bubble3D val="0"/>
            <c:spPr>
              <a:solidFill>
                <a:schemeClr val="accent3"/>
              </a:solidFill>
            </c:spPr>
            <c:extLst>
              <c:ext xmlns:c16="http://schemas.microsoft.com/office/drawing/2014/chart" uri="{C3380CC4-5D6E-409C-BE32-E72D297353CC}">
                <c16:uniqueId val="{00000016-4086-4D7F-B1F4-DA43308C29EB}"/>
              </c:ext>
            </c:extLst>
          </c:dPt>
          <c:dPt>
            <c:idx val="3"/>
            <c:bubble3D val="0"/>
            <c:spPr>
              <a:solidFill>
                <a:schemeClr val="accent4"/>
              </a:solidFill>
            </c:spPr>
            <c:extLst>
              <c:ext xmlns:c16="http://schemas.microsoft.com/office/drawing/2014/chart" uri="{C3380CC4-5D6E-409C-BE32-E72D297353CC}">
                <c16:uniqueId val="{00000018-4086-4D7F-B1F4-DA43308C29EB}"/>
              </c:ext>
            </c:extLst>
          </c:dPt>
          <c:dPt>
            <c:idx val="4"/>
            <c:bubble3D val="0"/>
            <c:spPr>
              <a:solidFill>
                <a:schemeClr val="accent5"/>
              </a:solidFill>
            </c:spPr>
            <c:extLst>
              <c:ext xmlns:c16="http://schemas.microsoft.com/office/drawing/2014/chart" uri="{C3380CC4-5D6E-409C-BE32-E72D297353CC}">
                <c16:uniqueId val="{0000001A-4086-4D7F-B1F4-DA43308C29EB}"/>
              </c:ext>
            </c:extLst>
          </c:dPt>
          <c:dPt>
            <c:idx val="5"/>
            <c:bubble3D val="0"/>
            <c:spPr>
              <a:solidFill>
                <a:schemeClr val="accent6"/>
              </a:solidFill>
            </c:spPr>
            <c:extLst>
              <c:ext xmlns:c16="http://schemas.microsoft.com/office/drawing/2014/chart" uri="{C3380CC4-5D6E-409C-BE32-E72D297353CC}">
                <c16:uniqueId val="{0000001C-4086-4D7F-B1F4-DA43308C29EB}"/>
              </c:ext>
            </c:extLst>
          </c:dPt>
          <c:dPt>
            <c:idx val="6"/>
            <c:bubble3D val="0"/>
            <c:spPr>
              <a:solidFill>
                <a:srgbClr val="F0948F"/>
              </a:solidFill>
            </c:spPr>
            <c:extLst>
              <c:ext xmlns:c16="http://schemas.microsoft.com/office/drawing/2014/chart" uri="{C3380CC4-5D6E-409C-BE32-E72D297353CC}">
                <c16:uniqueId val="{0000001E-4086-4D7F-B1F4-DA43308C29EB}"/>
              </c:ext>
            </c:extLst>
          </c:dPt>
          <c:dPt>
            <c:idx val="7"/>
            <c:bubble3D val="0"/>
            <c:spPr>
              <a:solidFill>
                <a:srgbClr val="F7C9C7"/>
              </a:solidFill>
            </c:spPr>
            <c:extLst>
              <c:ext xmlns:c16="http://schemas.microsoft.com/office/drawing/2014/chart" uri="{C3380CC4-5D6E-409C-BE32-E72D297353CC}">
                <c16:uniqueId val="{00000020-4086-4D7F-B1F4-DA43308C29EB}"/>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21-4086-4D7F-B1F4-DA43308C29EB}"/>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EB79-47F7-90AB-429F41054E43}"/>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EB79-47F7-90AB-429F41054E43}"/>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EB79-47F7-90AB-429F41054E43}"/>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EB79-47F7-90AB-429F41054E43}"/>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EB79-47F7-90AB-429F41054E43}"/>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EB79-47F7-90AB-429F41054E43}"/>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EB79-47F7-90AB-429F41054E43}"/>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EB79-47F7-90AB-429F41054E43}"/>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EB79-47F7-90AB-429F41054E43}"/>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EB79-47F7-90AB-429F41054E43}"/>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EB79-47F7-90AB-429F41054E43}"/>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EB79-47F7-90AB-429F41054E43}"/>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EB79-47F7-90AB-429F41054E43}"/>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EB79-47F7-90AB-429F41054E43}"/>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EB79-47F7-90AB-429F41054E43}"/>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EB79-47F7-90AB-429F41054E43}"/>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1.0726692511942471E-3"/>
          <c:y val="0"/>
        </c:manualLayout>
      </c:layout>
      <c:overlay val="0"/>
    </c:title>
    <c:autoTitleDeleted val="0"/>
    <c:plotArea>
      <c:layout>
        <c:manualLayout>
          <c:layoutTarget val="inner"/>
          <c:xMode val="edge"/>
          <c:yMode val="edge"/>
          <c:x val="7.5531919219025079E-2"/>
          <c:y val="0.25777366064536045"/>
          <c:w val="0.6353664721138359"/>
          <c:h val="0.54330228329301977"/>
        </c:manualLayout>
      </c:layout>
      <c:barChart>
        <c:barDir val="col"/>
        <c:grouping val="stacked"/>
        <c:varyColors val="0"/>
        <c:ser>
          <c:idx val="0"/>
          <c:order val="0"/>
          <c:tx>
            <c:strRef>
              <c:f>'8.10'!$A$28</c:f>
              <c:strCache>
                <c:ptCount val="1"/>
                <c:pt idx="0">
                  <c:v>Průmysl</c:v>
                </c:pt>
              </c:strCache>
            </c:strRef>
          </c:tx>
          <c:invertIfNegative val="0"/>
          <c:cat>
            <c:strRef>
              <c:f>'8.10'!$C$38:$E$38</c:f>
              <c:strCache>
                <c:ptCount val="3"/>
                <c:pt idx="0">
                  <c:v>Duben</c:v>
                </c:pt>
                <c:pt idx="1">
                  <c:v>Květen</c:v>
                </c:pt>
                <c:pt idx="2">
                  <c:v>Červen</c:v>
                </c:pt>
              </c:strCache>
            </c:strRef>
          </c:cat>
          <c:val>
            <c:numRef>
              <c:f>('8.10'!$B$28,'8.10'!$D$28,'8.10'!$F$28)</c:f>
              <c:numCache>
                <c:formatCode>#\ ##0.0</c:formatCode>
                <c:ptCount val="3"/>
                <c:pt idx="0">
                  <c:v>39096.457999999999</c:v>
                </c:pt>
                <c:pt idx="1">
                  <c:v>14957.566999999999</c:v>
                </c:pt>
                <c:pt idx="2">
                  <c:v>9181.4560000000019</c:v>
                </c:pt>
              </c:numCache>
            </c:numRef>
          </c:val>
          <c:extLst>
            <c:ext xmlns:c16="http://schemas.microsoft.com/office/drawing/2014/chart" uri="{C3380CC4-5D6E-409C-BE32-E72D297353CC}">
              <c16:uniqueId val="{00000000-7D39-477E-9522-6A9F2FCCFBB0}"/>
            </c:ext>
          </c:extLst>
        </c:ser>
        <c:ser>
          <c:idx val="1"/>
          <c:order val="1"/>
          <c:tx>
            <c:strRef>
              <c:f>'8.10'!$A$29</c:f>
              <c:strCache>
                <c:ptCount val="1"/>
                <c:pt idx="0">
                  <c:v>Energetika</c:v>
                </c:pt>
              </c:strCache>
            </c:strRef>
          </c:tx>
          <c:invertIfNegative val="0"/>
          <c:cat>
            <c:strRef>
              <c:f>'8.10'!$C$38:$E$38</c:f>
              <c:strCache>
                <c:ptCount val="3"/>
                <c:pt idx="0">
                  <c:v>Duben</c:v>
                </c:pt>
                <c:pt idx="1">
                  <c:v>Květen</c:v>
                </c:pt>
                <c:pt idx="2">
                  <c:v>Červen</c:v>
                </c:pt>
              </c:strCache>
            </c:strRef>
          </c:cat>
          <c:val>
            <c:numRef>
              <c:f>('8.10'!$B$29,'8.10'!$D$29,'8.10'!$F$29)</c:f>
              <c:numCache>
                <c:formatCode>#\ ##0.0</c:formatCode>
                <c:ptCount val="3"/>
                <c:pt idx="0">
                  <c:v>2743.6</c:v>
                </c:pt>
                <c:pt idx="1">
                  <c:v>1281.4000000000001</c:v>
                </c:pt>
                <c:pt idx="2">
                  <c:v>1081.7</c:v>
                </c:pt>
              </c:numCache>
            </c:numRef>
          </c:val>
          <c:extLst>
            <c:ext xmlns:c16="http://schemas.microsoft.com/office/drawing/2014/chart" uri="{C3380CC4-5D6E-409C-BE32-E72D297353CC}">
              <c16:uniqueId val="{00000001-7D39-477E-9522-6A9F2FCCFBB0}"/>
            </c:ext>
          </c:extLst>
        </c:ser>
        <c:ser>
          <c:idx val="2"/>
          <c:order val="2"/>
          <c:tx>
            <c:strRef>
              <c:f>'8.10'!$A$30</c:f>
              <c:strCache>
                <c:ptCount val="1"/>
                <c:pt idx="0">
                  <c:v>Doprava</c:v>
                </c:pt>
              </c:strCache>
            </c:strRef>
          </c:tx>
          <c:invertIfNegative val="0"/>
          <c:cat>
            <c:strRef>
              <c:f>'8.10'!$C$38:$E$38</c:f>
              <c:strCache>
                <c:ptCount val="3"/>
                <c:pt idx="0">
                  <c:v>Duben</c:v>
                </c:pt>
                <c:pt idx="1">
                  <c:v>Květen</c:v>
                </c:pt>
                <c:pt idx="2">
                  <c:v>Červen</c:v>
                </c:pt>
              </c:strCache>
            </c:strRef>
          </c:cat>
          <c:val>
            <c:numRef>
              <c:f>('8.10'!$B$30,'8.10'!$D$30,'8.10'!$F$30)</c:f>
              <c:numCache>
                <c:formatCode>#\ ##0.0</c:formatCode>
                <c:ptCount val="3"/>
                <c:pt idx="0">
                  <c:v>5514.2</c:v>
                </c:pt>
                <c:pt idx="1">
                  <c:v>1069.2</c:v>
                </c:pt>
                <c:pt idx="2">
                  <c:v>446.7</c:v>
                </c:pt>
              </c:numCache>
            </c:numRef>
          </c:val>
          <c:extLst>
            <c:ext xmlns:c16="http://schemas.microsoft.com/office/drawing/2014/chart" uri="{C3380CC4-5D6E-409C-BE32-E72D297353CC}">
              <c16:uniqueId val="{00000002-7D39-477E-9522-6A9F2FCCFBB0}"/>
            </c:ext>
          </c:extLst>
        </c:ser>
        <c:ser>
          <c:idx val="3"/>
          <c:order val="3"/>
          <c:tx>
            <c:strRef>
              <c:f>'8.10'!$A$31</c:f>
              <c:strCache>
                <c:ptCount val="1"/>
                <c:pt idx="0">
                  <c:v>Stavebnictví</c:v>
                </c:pt>
              </c:strCache>
            </c:strRef>
          </c:tx>
          <c:invertIfNegative val="0"/>
          <c:cat>
            <c:strRef>
              <c:f>'8.10'!$C$38:$E$38</c:f>
              <c:strCache>
                <c:ptCount val="3"/>
                <c:pt idx="0">
                  <c:v>Duben</c:v>
                </c:pt>
                <c:pt idx="1">
                  <c:v>Květen</c:v>
                </c:pt>
                <c:pt idx="2">
                  <c:v>Červen</c:v>
                </c:pt>
              </c:strCache>
            </c:strRef>
          </c:cat>
          <c:val>
            <c:numRef>
              <c:f>('8.10'!$B$31,'8.10'!$D$31,'8.10'!$F$31)</c:f>
              <c:numCache>
                <c:formatCode>#\ ##0.0</c:formatCode>
                <c:ptCount val="3"/>
                <c:pt idx="0">
                  <c:v>2090.5460000000003</c:v>
                </c:pt>
                <c:pt idx="1">
                  <c:v>464.34100000000001</c:v>
                </c:pt>
                <c:pt idx="2">
                  <c:v>265.23699999999997</c:v>
                </c:pt>
              </c:numCache>
            </c:numRef>
          </c:val>
          <c:extLst>
            <c:ext xmlns:c16="http://schemas.microsoft.com/office/drawing/2014/chart" uri="{C3380CC4-5D6E-409C-BE32-E72D297353CC}">
              <c16:uniqueId val="{00000003-7D39-477E-9522-6A9F2FCCFBB0}"/>
            </c:ext>
          </c:extLst>
        </c:ser>
        <c:ser>
          <c:idx val="4"/>
          <c:order val="4"/>
          <c:tx>
            <c:strRef>
              <c:f>'8.10'!$A$32</c:f>
              <c:strCache>
                <c:ptCount val="1"/>
                <c:pt idx="0">
                  <c:v>Zemědělství a lesnictví</c:v>
                </c:pt>
              </c:strCache>
            </c:strRef>
          </c:tx>
          <c:invertIfNegative val="0"/>
          <c:cat>
            <c:strRef>
              <c:f>'8.10'!$C$38:$E$38</c:f>
              <c:strCache>
                <c:ptCount val="3"/>
                <c:pt idx="0">
                  <c:v>Duben</c:v>
                </c:pt>
                <c:pt idx="1">
                  <c:v>Květen</c:v>
                </c:pt>
                <c:pt idx="2">
                  <c:v>Červen</c:v>
                </c:pt>
              </c:strCache>
            </c:strRef>
          </c:cat>
          <c:val>
            <c:numRef>
              <c:f>('8.10'!$B$32,'8.10'!$D$32,'8.10'!$F$32)</c:f>
              <c:numCache>
                <c:formatCode>#\ ##0.0</c:formatCode>
                <c:ptCount val="3"/>
                <c:pt idx="0">
                  <c:v>4956.76</c:v>
                </c:pt>
                <c:pt idx="1">
                  <c:v>2463.13</c:v>
                </c:pt>
                <c:pt idx="2">
                  <c:v>2617.3399999999997</c:v>
                </c:pt>
              </c:numCache>
            </c:numRef>
          </c:val>
          <c:extLst>
            <c:ext xmlns:c16="http://schemas.microsoft.com/office/drawing/2014/chart" uri="{C3380CC4-5D6E-409C-BE32-E72D297353CC}">
              <c16:uniqueId val="{00000004-7D39-477E-9522-6A9F2FCCFBB0}"/>
            </c:ext>
          </c:extLst>
        </c:ser>
        <c:ser>
          <c:idx val="5"/>
          <c:order val="5"/>
          <c:tx>
            <c:strRef>
              <c:f>'8.10'!$A$33</c:f>
              <c:strCache>
                <c:ptCount val="1"/>
                <c:pt idx="0">
                  <c:v>Domácnosti</c:v>
                </c:pt>
              </c:strCache>
            </c:strRef>
          </c:tx>
          <c:spPr>
            <a:solidFill>
              <a:schemeClr val="accent6"/>
            </a:solidFill>
          </c:spPr>
          <c:invertIfNegative val="0"/>
          <c:cat>
            <c:strRef>
              <c:f>'8.10'!$C$38:$E$38</c:f>
              <c:strCache>
                <c:ptCount val="3"/>
                <c:pt idx="0">
                  <c:v>Duben</c:v>
                </c:pt>
                <c:pt idx="1">
                  <c:v>Květen</c:v>
                </c:pt>
                <c:pt idx="2">
                  <c:v>Červen</c:v>
                </c:pt>
              </c:strCache>
            </c:strRef>
          </c:cat>
          <c:val>
            <c:numRef>
              <c:f>('8.10'!$B$33,'8.10'!$D$33,'8.10'!$F$33)</c:f>
              <c:numCache>
                <c:formatCode>#\ ##0.0</c:formatCode>
                <c:ptCount val="3"/>
                <c:pt idx="0">
                  <c:v>112065.48411664946</c:v>
                </c:pt>
                <c:pt idx="1">
                  <c:v>41485.412895717956</c:v>
                </c:pt>
                <c:pt idx="2">
                  <c:v>28684.323541997106</c:v>
                </c:pt>
              </c:numCache>
            </c:numRef>
          </c:val>
          <c:extLst>
            <c:ext xmlns:c16="http://schemas.microsoft.com/office/drawing/2014/chart" uri="{C3380CC4-5D6E-409C-BE32-E72D297353CC}">
              <c16:uniqueId val="{00000005-7D39-477E-9522-6A9F2FCCFBB0}"/>
            </c:ext>
          </c:extLst>
        </c:ser>
        <c:ser>
          <c:idx val="6"/>
          <c:order val="6"/>
          <c:tx>
            <c:strRef>
              <c:f>'8.10'!$A$34</c:f>
              <c:strCache>
                <c:ptCount val="1"/>
                <c:pt idx="0">
                  <c:v>Obchod, služby, školství, zdravotnictví</c:v>
                </c:pt>
              </c:strCache>
            </c:strRef>
          </c:tx>
          <c:spPr>
            <a:solidFill>
              <a:srgbClr val="F0948F"/>
            </a:solidFill>
          </c:spPr>
          <c:invertIfNegative val="0"/>
          <c:cat>
            <c:strRef>
              <c:f>'8.10'!$C$38:$E$38</c:f>
              <c:strCache>
                <c:ptCount val="3"/>
                <c:pt idx="0">
                  <c:v>Duben</c:v>
                </c:pt>
                <c:pt idx="1">
                  <c:v>Květen</c:v>
                </c:pt>
                <c:pt idx="2">
                  <c:v>Červen</c:v>
                </c:pt>
              </c:strCache>
            </c:strRef>
          </c:cat>
          <c:val>
            <c:numRef>
              <c:f>('8.10'!$B$34,'8.10'!$D$34,'8.10'!$F$34)</c:f>
              <c:numCache>
                <c:formatCode>#\ ##0.0</c:formatCode>
                <c:ptCount val="3"/>
                <c:pt idx="0">
                  <c:v>74336.071000000011</c:v>
                </c:pt>
                <c:pt idx="1">
                  <c:v>21558.506000000005</c:v>
                </c:pt>
                <c:pt idx="2">
                  <c:v>12804.744999999999</c:v>
                </c:pt>
              </c:numCache>
            </c:numRef>
          </c:val>
          <c:extLst>
            <c:ext xmlns:c16="http://schemas.microsoft.com/office/drawing/2014/chart" uri="{C3380CC4-5D6E-409C-BE32-E72D297353CC}">
              <c16:uniqueId val="{00000006-7D39-477E-9522-6A9F2FCCFBB0}"/>
            </c:ext>
          </c:extLst>
        </c:ser>
        <c:ser>
          <c:idx val="7"/>
          <c:order val="7"/>
          <c:tx>
            <c:strRef>
              <c:f>'8.10'!$A$35</c:f>
              <c:strCache>
                <c:ptCount val="1"/>
                <c:pt idx="0">
                  <c:v>Ostatní</c:v>
                </c:pt>
              </c:strCache>
            </c:strRef>
          </c:tx>
          <c:spPr>
            <a:solidFill>
              <a:srgbClr val="F7C9C7"/>
            </a:solidFill>
          </c:spPr>
          <c:invertIfNegative val="0"/>
          <c:cat>
            <c:strRef>
              <c:f>'8.10'!$C$38:$E$38</c:f>
              <c:strCache>
                <c:ptCount val="3"/>
                <c:pt idx="0">
                  <c:v>Duben</c:v>
                </c:pt>
                <c:pt idx="1">
                  <c:v>Květen</c:v>
                </c:pt>
                <c:pt idx="2">
                  <c:v>Červen</c:v>
                </c:pt>
              </c:strCache>
            </c:strRef>
          </c:cat>
          <c:val>
            <c:numRef>
              <c:f>('8.10'!$B$35,'8.10'!$D$35,'8.10'!$F$35)</c:f>
              <c:numCache>
                <c:formatCode>#\ ##0.0</c:formatCode>
                <c:ptCount val="3"/>
                <c:pt idx="0">
                  <c:v>19062.064000000002</c:v>
                </c:pt>
                <c:pt idx="1">
                  <c:v>4398.7430000000004</c:v>
                </c:pt>
                <c:pt idx="2">
                  <c:v>2646.8470000000002</c:v>
                </c:pt>
              </c:numCache>
            </c:numRef>
          </c:val>
          <c:extLst>
            <c:ext xmlns:c16="http://schemas.microsoft.com/office/drawing/2014/chart" uri="{C3380CC4-5D6E-409C-BE32-E72D297353CC}">
              <c16:uniqueId val="{00000007-7D39-477E-9522-6A9F2FCCFBB0}"/>
            </c:ext>
          </c:extLst>
        </c:ser>
        <c:dLbls>
          <c:showLegendKey val="0"/>
          <c:showVal val="0"/>
          <c:showCatName val="0"/>
          <c:showSerName val="0"/>
          <c:showPercent val="0"/>
          <c:showBubbleSize val="0"/>
        </c:dLbls>
        <c:gapWidth val="50"/>
        <c:overlap val="100"/>
        <c:axId val="286475008"/>
        <c:axId val="286476544"/>
      </c:barChart>
      <c:catAx>
        <c:axId val="28647500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6476544"/>
        <c:crosses val="autoZero"/>
        <c:auto val="1"/>
        <c:lblAlgn val="ctr"/>
        <c:lblOffset val="100"/>
        <c:noMultiLvlLbl val="0"/>
      </c:catAx>
      <c:valAx>
        <c:axId val="286476544"/>
        <c:scaling>
          <c:orientation val="minMax"/>
          <c:max val="40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47500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cs-CZ" sz="1000">
                <a:solidFill>
                  <a:schemeClr val="tx2"/>
                </a:solidFill>
                <a:latin typeface="Arial" panose="020B0604020202020204" pitchFamily="34" charset="0"/>
                <a:cs typeface="Arial" panose="020B0604020202020204" pitchFamily="34" charset="0"/>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'8.10'!$A$38</c:f>
              <c:strCache>
                <c:ptCount val="1"/>
                <c:pt idx="0">
                  <c:v>Instalovaný výkon</c:v>
                </c:pt>
              </c:strCache>
            </c:strRef>
          </c:tx>
          <c:invertIfNegative val="0"/>
          <c:val>
            <c:numRef>
              <c:f>'8.10'!$B$38</c:f>
              <c:numCache>
                <c:formatCode>0.0%</c:formatCode>
                <c:ptCount val="1"/>
                <c:pt idx="0">
                  <c:v>9.6529775761800524E-2</c:v>
                </c:pt>
              </c:numCache>
            </c:numRef>
          </c:val>
          <c:extLst>
            <c:ext xmlns:c16="http://schemas.microsoft.com/office/drawing/2014/chart" uri="{C3380CC4-5D6E-409C-BE32-E72D297353CC}">
              <c16:uniqueId val="{00000000-95AD-442C-B4FC-8CD6B342584C}"/>
            </c:ext>
          </c:extLst>
        </c:ser>
        <c:ser>
          <c:idx val="1"/>
          <c:order val="1"/>
          <c:tx>
            <c:strRef>
              <c:f>'8.10'!$A$39</c:f>
              <c:strCache>
                <c:ptCount val="1"/>
                <c:pt idx="0">
                  <c:v>Výroba tepla brutto</c:v>
                </c:pt>
              </c:strCache>
            </c:strRef>
          </c:tx>
          <c:invertIfNegative val="0"/>
          <c:val>
            <c:numRef>
              <c:f>'8.10'!$B$39</c:f>
              <c:numCache>
                <c:formatCode>0.0%</c:formatCode>
                <c:ptCount val="1"/>
                <c:pt idx="0">
                  <c:v>3.796499173461524E-2</c:v>
                </c:pt>
              </c:numCache>
            </c:numRef>
          </c:val>
          <c:extLst>
            <c:ext xmlns:c16="http://schemas.microsoft.com/office/drawing/2014/chart" uri="{C3380CC4-5D6E-409C-BE32-E72D297353CC}">
              <c16:uniqueId val="{00000001-95AD-442C-B4FC-8CD6B342584C}"/>
            </c:ext>
          </c:extLst>
        </c:ser>
        <c:ser>
          <c:idx val="2"/>
          <c:order val="2"/>
          <c:tx>
            <c:strRef>
              <c:f>'8.10'!$A$40</c:f>
              <c:strCache>
                <c:ptCount val="1"/>
                <c:pt idx="0">
                  <c:v>Dodávky tepla</c:v>
                </c:pt>
              </c:strCache>
            </c:strRef>
          </c:tx>
          <c:invertIfNegative val="0"/>
          <c:val>
            <c:numRef>
              <c:f>'8.10'!$B$40</c:f>
              <c:numCache>
                <c:formatCode>0.0%</c:formatCode>
                <c:ptCount val="1"/>
                <c:pt idx="0">
                  <c:v>3.9859868168609487E-2</c:v>
                </c:pt>
              </c:numCache>
            </c:numRef>
          </c:val>
          <c:extLst>
            <c:ext xmlns:c16="http://schemas.microsoft.com/office/drawing/2014/chart" uri="{C3380CC4-5D6E-409C-BE32-E72D297353CC}">
              <c16:uniqueId val="{00000002-95AD-442C-B4FC-8CD6B342584C}"/>
            </c:ext>
          </c:extLst>
        </c:ser>
        <c:dLbls>
          <c:showLegendKey val="0"/>
          <c:showVal val="0"/>
          <c:showCatName val="0"/>
          <c:showSerName val="0"/>
          <c:showPercent val="0"/>
          <c:showBubbleSize val="0"/>
        </c:dLbls>
        <c:gapWidth val="150"/>
        <c:axId val="286511872"/>
        <c:axId val="286513408"/>
      </c:barChart>
      <c:catAx>
        <c:axId val="286511872"/>
        <c:scaling>
          <c:orientation val="maxMin"/>
        </c:scaling>
        <c:delete val="0"/>
        <c:axPos val="l"/>
        <c:numFmt formatCode="General" sourceLinked="1"/>
        <c:majorTickMark val="none"/>
        <c:minorTickMark val="none"/>
        <c:tickLblPos val="none"/>
        <c:crossAx val="286513408"/>
        <c:crosses val="autoZero"/>
        <c:auto val="1"/>
        <c:lblAlgn val="ctr"/>
        <c:lblOffset val="100"/>
        <c:noMultiLvlLbl val="0"/>
      </c:catAx>
      <c:valAx>
        <c:axId val="286513408"/>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6511872"/>
        <c:crosses val="max"/>
        <c:crossBetween val="between"/>
        <c:majorUnit val="0.1"/>
      </c:valAx>
    </c:plotArea>
    <c:legend>
      <c:legendPos val="b"/>
      <c:layout>
        <c:manualLayout>
          <c:xMode val="edge"/>
          <c:yMode val="edge"/>
          <c:x val="1.5162396231415507E-3"/>
          <c:y val="0.73213894374448296"/>
          <c:w val="0.63981933730364926"/>
          <c:h val="0.26786109725220048"/>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solidFill>
                  <a:schemeClr val="tx2"/>
                </a:solidFill>
                <a:latin typeface="+mn-lt"/>
              </a:defRPr>
            </a:pPr>
            <a:r>
              <a:rPr lang="cs-CZ" sz="1000" baseline="0">
                <a:solidFill>
                  <a:srgbClr val="233060"/>
                </a:solidFill>
                <a:latin typeface="Arial" panose="020B0604020202020204" pitchFamily="34" charset="0"/>
              </a:rPr>
              <a:t>Dodávky tepla podle paliv (TJ)</a:t>
            </a:r>
          </a:p>
        </c:rich>
      </c:tx>
      <c:layout>
        <c:manualLayout>
          <c:xMode val="edge"/>
          <c:yMode val="edge"/>
          <c:x val="1.1007654639433836E-3"/>
          <c:y val="0"/>
        </c:manualLayout>
      </c:layout>
      <c:overlay val="0"/>
    </c:title>
    <c:autoTitleDeleted val="0"/>
    <c:plotArea>
      <c:layout/>
      <c:barChart>
        <c:barDir val="col"/>
        <c:grouping val="stacked"/>
        <c:varyColors val="0"/>
        <c:ser>
          <c:idx val="0"/>
          <c:order val="0"/>
          <c:tx>
            <c:strRef>
              <c:f>'8.10'!$A$10</c:f>
              <c:strCache>
                <c:ptCount val="1"/>
                <c:pt idx="0">
                  <c:v>Biomasa</c:v>
                </c:pt>
              </c:strCache>
            </c:strRef>
          </c:tx>
          <c:spPr>
            <a:solidFill>
              <a:srgbClr val="23315F"/>
            </a:solidFill>
          </c:spPr>
          <c:invertIfNegative val="0"/>
          <c:cat>
            <c:strRef>
              <c:f>'8.10'!$C$38:$E$38</c:f>
              <c:strCache>
                <c:ptCount val="3"/>
                <c:pt idx="0">
                  <c:v>Duben</c:v>
                </c:pt>
                <c:pt idx="1">
                  <c:v>Květen</c:v>
                </c:pt>
                <c:pt idx="2">
                  <c:v>Červen</c:v>
                </c:pt>
              </c:strCache>
            </c:strRef>
          </c:cat>
          <c:val>
            <c:numRef>
              <c:f>('8.10'!$B$10,'8.10'!$D$10,'8.10'!$F$10)</c:f>
              <c:numCache>
                <c:formatCode>#\ ##0.0</c:formatCode>
                <c:ptCount val="3"/>
                <c:pt idx="0">
                  <c:v>3405.3389999999999</c:v>
                </c:pt>
                <c:pt idx="1">
                  <c:v>1062.3240000000001</c:v>
                </c:pt>
                <c:pt idx="2">
                  <c:v>419.09399999999999</c:v>
                </c:pt>
              </c:numCache>
            </c:numRef>
          </c:val>
          <c:extLst>
            <c:ext xmlns:c16="http://schemas.microsoft.com/office/drawing/2014/chart" uri="{C3380CC4-5D6E-409C-BE32-E72D297353CC}">
              <c16:uniqueId val="{00000000-DCC5-4F4A-A54D-47D52AA346C4}"/>
            </c:ext>
          </c:extLst>
        </c:ser>
        <c:ser>
          <c:idx val="1"/>
          <c:order val="1"/>
          <c:tx>
            <c:strRef>
              <c:f>'8.10'!$A$11</c:f>
              <c:strCache>
                <c:ptCount val="1"/>
                <c:pt idx="0">
                  <c:v>Bioplyn</c:v>
                </c:pt>
              </c:strCache>
            </c:strRef>
          </c:tx>
          <c:spPr>
            <a:solidFill>
              <a:srgbClr val="5A6588"/>
            </a:solidFill>
          </c:spPr>
          <c:invertIfNegative val="0"/>
          <c:cat>
            <c:strRef>
              <c:f>'8.10'!$C$38:$E$38</c:f>
              <c:strCache>
                <c:ptCount val="3"/>
                <c:pt idx="0">
                  <c:v>Duben</c:v>
                </c:pt>
                <c:pt idx="1">
                  <c:v>Květen</c:v>
                </c:pt>
                <c:pt idx="2">
                  <c:v>Červen</c:v>
                </c:pt>
              </c:strCache>
            </c:strRef>
          </c:cat>
          <c:val>
            <c:numRef>
              <c:f>('8.10'!$B$11,'8.10'!$D$11,'8.10'!$F$11)</c:f>
              <c:numCache>
                <c:formatCode>#\ ##0.0</c:formatCode>
                <c:ptCount val="3"/>
                <c:pt idx="0">
                  <c:v>5232.3570000000009</c:v>
                </c:pt>
                <c:pt idx="1">
                  <c:v>2851.5350000000003</c:v>
                </c:pt>
                <c:pt idx="2">
                  <c:v>2918.0940000000001</c:v>
                </c:pt>
              </c:numCache>
            </c:numRef>
          </c:val>
          <c:extLst>
            <c:ext xmlns:c16="http://schemas.microsoft.com/office/drawing/2014/chart" uri="{C3380CC4-5D6E-409C-BE32-E72D297353CC}">
              <c16:uniqueId val="{00000001-DCC5-4F4A-A54D-47D52AA346C4}"/>
            </c:ext>
          </c:extLst>
        </c:ser>
        <c:ser>
          <c:idx val="2"/>
          <c:order val="2"/>
          <c:tx>
            <c:strRef>
              <c:f>'8.10'!$A$12</c:f>
              <c:strCache>
                <c:ptCount val="1"/>
                <c:pt idx="0">
                  <c:v>Černé uhlí</c:v>
                </c:pt>
              </c:strCache>
            </c:strRef>
          </c:tx>
          <c:spPr>
            <a:solidFill>
              <a:srgbClr val="9198B0"/>
            </a:solidFill>
          </c:spPr>
          <c:invertIfNegative val="0"/>
          <c:cat>
            <c:strRef>
              <c:f>'8.10'!$C$38:$E$38</c:f>
              <c:strCache>
                <c:ptCount val="3"/>
                <c:pt idx="0">
                  <c:v>Duben</c:v>
                </c:pt>
                <c:pt idx="1">
                  <c:v>Květen</c:v>
                </c:pt>
                <c:pt idx="2">
                  <c:v>Červen</c:v>
                </c:pt>
              </c:strCache>
            </c:strRef>
          </c:cat>
          <c:val>
            <c:numRef>
              <c:f>('8.10'!$B$12,'8.10'!$D$12,'8.10'!$F$12)</c:f>
              <c:numCache>
                <c:formatCode>#\ ##0.0</c:formatCode>
                <c:ptCount val="3"/>
                <c:pt idx="0">
                  <c:v>0</c:v>
                </c:pt>
                <c:pt idx="1">
                  <c:v>0</c:v>
                </c:pt>
                <c:pt idx="2">
                  <c:v>0</c:v>
                </c:pt>
              </c:numCache>
            </c:numRef>
          </c:val>
          <c:extLst>
            <c:ext xmlns:c16="http://schemas.microsoft.com/office/drawing/2014/chart" uri="{C3380CC4-5D6E-409C-BE32-E72D297353CC}">
              <c16:uniqueId val="{00000002-DCC5-4F4A-A54D-47D52AA346C4}"/>
            </c:ext>
          </c:extLst>
        </c:ser>
        <c:ser>
          <c:idx val="3"/>
          <c:order val="3"/>
          <c:tx>
            <c:strRef>
              <c:f>'8.10'!$A$13</c:f>
              <c:strCache>
                <c:ptCount val="1"/>
                <c:pt idx="0">
                  <c:v>Elektrická energie</c:v>
                </c:pt>
              </c:strCache>
            </c:strRef>
          </c:tx>
          <c:spPr>
            <a:solidFill>
              <a:srgbClr val="C8CBD7"/>
            </a:solidFill>
          </c:spPr>
          <c:invertIfNegative val="0"/>
          <c:cat>
            <c:strRef>
              <c:f>'8.10'!$C$38:$E$38</c:f>
              <c:strCache>
                <c:ptCount val="3"/>
                <c:pt idx="0">
                  <c:v>Duben</c:v>
                </c:pt>
                <c:pt idx="1">
                  <c:v>Květen</c:v>
                </c:pt>
                <c:pt idx="2">
                  <c:v>Červen</c:v>
                </c:pt>
              </c:strCache>
            </c:strRef>
          </c:cat>
          <c:val>
            <c:numRef>
              <c:f>('8.10'!$B$13,'8.10'!$D$13,'8.10'!$F$13)</c:f>
              <c:numCache>
                <c:formatCode>#\ ##0.0</c:formatCode>
                <c:ptCount val="3"/>
                <c:pt idx="0">
                  <c:v>3905</c:v>
                </c:pt>
                <c:pt idx="1">
                  <c:v>2208</c:v>
                </c:pt>
                <c:pt idx="2">
                  <c:v>1760</c:v>
                </c:pt>
              </c:numCache>
            </c:numRef>
          </c:val>
          <c:extLst>
            <c:ext xmlns:c16="http://schemas.microsoft.com/office/drawing/2014/chart" uri="{C3380CC4-5D6E-409C-BE32-E72D297353CC}">
              <c16:uniqueId val="{00000003-DCC5-4F4A-A54D-47D52AA346C4}"/>
            </c:ext>
          </c:extLst>
        </c:ser>
        <c:ser>
          <c:idx val="4"/>
          <c:order val="4"/>
          <c:tx>
            <c:strRef>
              <c:f>'8.10'!$A$14</c:f>
              <c:strCache>
                <c:ptCount val="1"/>
                <c:pt idx="0">
                  <c:v>Energie prostředí (tepelné čerpadlo)</c:v>
                </c:pt>
              </c:strCache>
            </c:strRef>
          </c:tx>
          <c:spPr>
            <a:solidFill>
              <a:srgbClr val="E02C1F"/>
            </a:solidFill>
          </c:spPr>
          <c:invertIfNegative val="0"/>
          <c:cat>
            <c:strRef>
              <c:f>'8.10'!$C$38:$E$38</c:f>
              <c:strCache>
                <c:ptCount val="3"/>
                <c:pt idx="0">
                  <c:v>Duben</c:v>
                </c:pt>
                <c:pt idx="1">
                  <c:v>Květen</c:v>
                </c:pt>
                <c:pt idx="2">
                  <c:v>Červen</c:v>
                </c:pt>
              </c:strCache>
            </c:strRef>
          </c:cat>
          <c:val>
            <c:numRef>
              <c:f>('8.10'!$B$14,'8.10'!$D$14,'8.10'!$F$14)</c:f>
              <c:numCache>
                <c:formatCode>#\ ##0.0</c:formatCode>
                <c:ptCount val="3"/>
                <c:pt idx="0">
                  <c:v>0</c:v>
                </c:pt>
                <c:pt idx="1">
                  <c:v>0</c:v>
                </c:pt>
                <c:pt idx="2">
                  <c:v>0</c:v>
                </c:pt>
              </c:numCache>
            </c:numRef>
          </c:val>
          <c:extLst>
            <c:ext xmlns:c16="http://schemas.microsoft.com/office/drawing/2014/chart" uri="{C3380CC4-5D6E-409C-BE32-E72D297353CC}">
              <c16:uniqueId val="{00000004-DCC5-4F4A-A54D-47D52AA346C4}"/>
            </c:ext>
          </c:extLst>
        </c:ser>
        <c:ser>
          <c:idx val="5"/>
          <c:order val="5"/>
          <c:tx>
            <c:strRef>
              <c:f>'8.10'!$A$15</c:f>
              <c:strCache>
                <c:ptCount val="1"/>
                <c:pt idx="0">
                  <c:v>Energie Slunce (solární kolektor)</c:v>
                </c:pt>
              </c:strCache>
            </c:strRef>
          </c:tx>
          <c:spPr>
            <a:solidFill>
              <a:srgbClr val="E86158"/>
            </a:solidFill>
          </c:spPr>
          <c:invertIfNegative val="0"/>
          <c:cat>
            <c:strRef>
              <c:f>'8.10'!$C$38:$E$38</c:f>
              <c:strCache>
                <c:ptCount val="3"/>
                <c:pt idx="0">
                  <c:v>Duben</c:v>
                </c:pt>
                <c:pt idx="1">
                  <c:v>Květen</c:v>
                </c:pt>
                <c:pt idx="2">
                  <c:v>Červen</c:v>
                </c:pt>
              </c:strCache>
            </c:strRef>
          </c:cat>
          <c:val>
            <c:numRef>
              <c:f>('8.10'!$B$15,'8.10'!$D$15,'8.10'!$F$15)</c:f>
              <c:numCache>
                <c:formatCode>#\ ##0.0</c:formatCode>
                <c:ptCount val="3"/>
                <c:pt idx="0">
                  <c:v>0</c:v>
                </c:pt>
                <c:pt idx="1">
                  <c:v>0</c:v>
                </c:pt>
                <c:pt idx="2">
                  <c:v>0</c:v>
                </c:pt>
              </c:numCache>
            </c:numRef>
          </c:val>
          <c:extLst>
            <c:ext xmlns:c16="http://schemas.microsoft.com/office/drawing/2014/chart" uri="{C3380CC4-5D6E-409C-BE32-E72D297353CC}">
              <c16:uniqueId val="{00000005-DCC5-4F4A-A54D-47D52AA346C4}"/>
            </c:ext>
          </c:extLst>
        </c:ser>
        <c:ser>
          <c:idx val="6"/>
          <c:order val="6"/>
          <c:tx>
            <c:strRef>
              <c:f>'8.10'!$A$16</c:f>
              <c:strCache>
                <c:ptCount val="1"/>
                <c:pt idx="0">
                  <c:v>Hnědé uhlí</c:v>
                </c:pt>
              </c:strCache>
            </c:strRef>
          </c:tx>
          <c:spPr>
            <a:solidFill>
              <a:srgbClr val="F0948F"/>
            </a:solidFill>
          </c:spPr>
          <c:invertIfNegative val="0"/>
          <c:cat>
            <c:strRef>
              <c:f>'8.10'!$C$38:$E$38</c:f>
              <c:strCache>
                <c:ptCount val="3"/>
                <c:pt idx="0">
                  <c:v>Duben</c:v>
                </c:pt>
                <c:pt idx="1">
                  <c:v>Květen</c:v>
                </c:pt>
                <c:pt idx="2">
                  <c:v>Červen</c:v>
                </c:pt>
              </c:strCache>
            </c:strRef>
          </c:cat>
          <c:val>
            <c:numRef>
              <c:f>('8.10'!$B$16,'8.10'!$D$16,'8.10'!$F$16)</c:f>
              <c:numCache>
                <c:formatCode>#\ ##0.0</c:formatCode>
                <c:ptCount val="3"/>
                <c:pt idx="0">
                  <c:v>322078.217</c:v>
                </c:pt>
                <c:pt idx="1">
                  <c:v>103574.717</c:v>
                </c:pt>
                <c:pt idx="2">
                  <c:v>66037.84599999999</c:v>
                </c:pt>
              </c:numCache>
            </c:numRef>
          </c:val>
          <c:extLst>
            <c:ext xmlns:c16="http://schemas.microsoft.com/office/drawing/2014/chart" uri="{C3380CC4-5D6E-409C-BE32-E72D297353CC}">
              <c16:uniqueId val="{00000006-DCC5-4F4A-A54D-47D52AA346C4}"/>
            </c:ext>
          </c:extLst>
        </c:ser>
        <c:ser>
          <c:idx val="7"/>
          <c:order val="7"/>
          <c:tx>
            <c:strRef>
              <c:f>'8.10'!$A$17</c:f>
              <c:strCache>
                <c:ptCount val="1"/>
                <c:pt idx="0">
                  <c:v>Jaderné palivo</c:v>
                </c:pt>
              </c:strCache>
            </c:strRef>
          </c:tx>
          <c:spPr>
            <a:solidFill>
              <a:srgbClr val="F7C9C7"/>
            </a:solidFill>
          </c:spPr>
          <c:invertIfNegative val="0"/>
          <c:cat>
            <c:strRef>
              <c:f>'8.10'!$C$38:$E$38</c:f>
              <c:strCache>
                <c:ptCount val="3"/>
                <c:pt idx="0">
                  <c:v>Duben</c:v>
                </c:pt>
                <c:pt idx="1">
                  <c:v>Květen</c:v>
                </c:pt>
                <c:pt idx="2">
                  <c:v>Červen</c:v>
                </c:pt>
              </c:strCache>
            </c:strRef>
          </c:cat>
          <c:val>
            <c:numRef>
              <c:f>('8.10'!$B$17,'8.10'!$D$17,'8.10'!$F$17)</c:f>
              <c:numCache>
                <c:formatCode>#\ ##0.0</c:formatCode>
                <c:ptCount val="3"/>
                <c:pt idx="0">
                  <c:v>0</c:v>
                </c:pt>
                <c:pt idx="1">
                  <c:v>0</c:v>
                </c:pt>
                <c:pt idx="2">
                  <c:v>0</c:v>
                </c:pt>
              </c:numCache>
            </c:numRef>
          </c:val>
          <c:extLst>
            <c:ext xmlns:c16="http://schemas.microsoft.com/office/drawing/2014/chart" uri="{C3380CC4-5D6E-409C-BE32-E72D297353CC}">
              <c16:uniqueId val="{00000007-DCC5-4F4A-A54D-47D52AA346C4}"/>
            </c:ext>
          </c:extLst>
        </c:ser>
        <c:ser>
          <c:idx val="8"/>
          <c:order val="8"/>
          <c:tx>
            <c:strRef>
              <c:f>'8.10'!$A$18</c:f>
              <c:strCache>
                <c:ptCount val="1"/>
                <c:pt idx="0">
                  <c:v>Koks</c:v>
                </c:pt>
              </c:strCache>
            </c:strRef>
          </c:tx>
          <c:spPr>
            <a:solidFill>
              <a:srgbClr val="262626"/>
            </a:solidFill>
          </c:spPr>
          <c:invertIfNegative val="0"/>
          <c:cat>
            <c:strRef>
              <c:f>'8.10'!$C$38:$E$38</c:f>
              <c:strCache>
                <c:ptCount val="3"/>
                <c:pt idx="0">
                  <c:v>Duben</c:v>
                </c:pt>
                <c:pt idx="1">
                  <c:v>Květen</c:v>
                </c:pt>
                <c:pt idx="2">
                  <c:v>Červen</c:v>
                </c:pt>
              </c:strCache>
            </c:strRef>
          </c:cat>
          <c:val>
            <c:numRef>
              <c:f>('8.10'!$B$18,'8.10'!$D$18,'8.10'!$F$18)</c:f>
              <c:numCache>
                <c:formatCode>#\ ##0.0</c:formatCode>
                <c:ptCount val="3"/>
                <c:pt idx="0">
                  <c:v>0</c:v>
                </c:pt>
                <c:pt idx="1">
                  <c:v>0</c:v>
                </c:pt>
                <c:pt idx="2">
                  <c:v>0</c:v>
                </c:pt>
              </c:numCache>
            </c:numRef>
          </c:val>
          <c:extLst>
            <c:ext xmlns:c16="http://schemas.microsoft.com/office/drawing/2014/chart" uri="{C3380CC4-5D6E-409C-BE32-E72D297353CC}">
              <c16:uniqueId val="{00000008-DCC5-4F4A-A54D-47D52AA346C4}"/>
            </c:ext>
          </c:extLst>
        </c:ser>
        <c:ser>
          <c:idx val="9"/>
          <c:order val="9"/>
          <c:tx>
            <c:strRef>
              <c:f>'8.10'!$A$19</c:f>
              <c:strCache>
                <c:ptCount val="1"/>
                <c:pt idx="0">
                  <c:v>Odpadní teplo</c:v>
                </c:pt>
              </c:strCache>
            </c:strRef>
          </c:tx>
          <c:spPr>
            <a:solidFill>
              <a:srgbClr val="646363"/>
            </a:solidFill>
          </c:spPr>
          <c:invertIfNegative val="0"/>
          <c:cat>
            <c:strRef>
              <c:f>'8.10'!$C$38:$E$38</c:f>
              <c:strCache>
                <c:ptCount val="3"/>
                <c:pt idx="0">
                  <c:v>Duben</c:v>
                </c:pt>
                <c:pt idx="1">
                  <c:v>Květen</c:v>
                </c:pt>
                <c:pt idx="2">
                  <c:v>Červen</c:v>
                </c:pt>
              </c:strCache>
            </c:strRef>
          </c:cat>
          <c:val>
            <c:numRef>
              <c:f>('8.10'!$B$19,'8.10'!$D$19,'8.10'!$F$19)</c:f>
              <c:numCache>
                <c:formatCode>#\ ##0.0</c:formatCode>
                <c:ptCount val="3"/>
                <c:pt idx="0">
                  <c:v>3268</c:v>
                </c:pt>
                <c:pt idx="1">
                  <c:v>1274</c:v>
                </c:pt>
                <c:pt idx="2">
                  <c:v>1198</c:v>
                </c:pt>
              </c:numCache>
            </c:numRef>
          </c:val>
          <c:extLst>
            <c:ext xmlns:c16="http://schemas.microsoft.com/office/drawing/2014/chart" uri="{C3380CC4-5D6E-409C-BE32-E72D297353CC}">
              <c16:uniqueId val="{00000009-DCC5-4F4A-A54D-47D52AA346C4}"/>
            </c:ext>
          </c:extLst>
        </c:ser>
        <c:ser>
          <c:idx val="10"/>
          <c:order val="10"/>
          <c:tx>
            <c:strRef>
              <c:f>'8.10'!$A$20</c:f>
              <c:strCache>
                <c:ptCount val="1"/>
                <c:pt idx="0">
                  <c:v>Ostatní kapalná paliva</c:v>
                </c:pt>
              </c:strCache>
            </c:strRef>
          </c:tx>
          <c:spPr>
            <a:solidFill>
              <a:srgbClr val="9D9D9C"/>
            </a:solidFill>
          </c:spPr>
          <c:invertIfNegative val="0"/>
          <c:cat>
            <c:strRef>
              <c:f>'8.10'!$C$38:$E$38</c:f>
              <c:strCache>
                <c:ptCount val="3"/>
                <c:pt idx="0">
                  <c:v>Duben</c:v>
                </c:pt>
                <c:pt idx="1">
                  <c:v>Květen</c:v>
                </c:pt>
                <c:pt idx="2">
                  <c:v>Červen</c:v>
                </c:pt>
              </c:strCache>
            </c:strRef>
          </c:cat>
          <c:val>
            <c:numRef>
              <c:f>('8.10'!$B$20,'8.10'!$D$20,'8.10'!$F$20)</c:f>
              <c:numCache>
                <c:formatCode>#\ ##0.0</c:formatCode>
                <c:ptCount val="3"/>
                <c:pt idx="0">
                  <c:v>0</c:v>
                </c:pt>
                <c:pt idx="1">
                  <c:v>0</c:v>
                </c:pt>
                <c:pt idx="2">
                  <c:v>0</c:v>
                </c:pt>
              </c:numCache>
            </c:numRef>
          </c:val>
          <c:extLst>
            <c:ext xmlns:c16="http://schemas.microsoft.com/office/drawing/2014/chart" uri="{C3380CC4-5D6E-409C-BE32-E72D297353CC}">
              <c16:uniqueId val="{0000000A-DCC5-4F4A-A54D-47D52AA346C4}"/>
            </c:ext>
          </c:extLst>
        </c:ser>
        <c:ser>
          <c:idx val="11"/>
          <c:order val="11"/>
          <c:tx>
            <c:strRef>
              <c:f>'8.10'!$A$21</c:f>
              <c:strCache>
                <c:ptCount val="1"/>
                <c:pt idx="0">
                  <c:v>Ostatní pevná paliva</c:v>
                </c:pt>
              </c:strCache>
            </c:strRef>
          </c:tx>
          <c:spPr>
            <a:solidFill>
              <a:srgbClr val="D0D0D0"/>
            </a:solidFill>
          </c:spPr>
          <c:invertIfNegative val="0"/>
          <c:cat>
            <c:strRef>
              <c:f>'8.10'!$C$38:$E$38</c:f>
              <c:strCache>
                <c:ptCount val="3"/>
                <c:pt idx="0">
                  <c:v>Duben</c:v>
                </c:pt>
                <c:pt idx="1">
                  <c:v>Květen</c:v>
                </c:pt>
                <c:pt idx="2">
                  <c:v>Červen</c:v>
                </c:pt>
              </c:strCache>
            </c:strRef>
          </c:cat>
          <c:val>
            <c:numRef>
              <c:f>('8.10'!$B$21,'8.10'!$D$21,'8.10'!$F$21)</c:f>
              <c:numCache>
                <c:formatCode>#\ ##0.0</c:formatCode>
                <c:ptCount val="3"/>
                <c:pt idx="0">
                  <c:v>0</c:v>
                </c:pt>
                <c:pt idx="1">
                  <c:v>0</c:v>
                </c:pt>
                <c:pt idx="2">
                  <c:v>0</c:v>
                </c:pt>
              </c:numCache>
            </c:numRef>
          </c:val>
          <c:extLst>
            <c:ext xmlns:c16="http://schemas.microsoft.com/office/drawing/2014/chart" uri="{C3380CC4-5D6E-409C-BE32-E72D297353CC}">
              <c16:uniqueId val="{0000000B-DCC5-4F4A-A54D-47D52AA346C4}"/>
            </c:ext>
          </c:extLst>
        </c:ser>
        <c:ser>
          <c:idx val="12"/>
          <c:order val="12"/>
          <c:tx>
            <c:strRef>
              <c:f>'8.10'!$A$22</c:f>
              <c:strCache>
                <c:ptCount val="1"/>
                <c:pt idx="0">
                  <c:v>Ostatní plyny</c:v>
                </c:pt>
              </c:strCache>
            </c:strRef>
          </c:tx>
          <c:spPr>
            <a:pattFill prst="ltUpDiag">
              <a:fgClr>
                <a:srgbClr val="23315F"/>
              </a:fgClr>
              <a:bgClr>
                <a:sysClr val="window" lastClr="FFFFFF"/>
              </a:bgClr>
            </a:pattFill>
          </c:spPr>
          <c:invertIfNegative val="0"/>
          <c:cat>
            <c:strRef>
              <c:f>'8.10'!$C$38:$E$38</c:f>
              <c:strCache>
                <c:ptCount val="3"/>
                <c:pt idx="0">
                  <c:v>Duben</c:v>
                </c:pt>
                <c:pt idx="1">
                  <c:v>Květen</c:v>
                </c:pt>
                <c:pt idx="2">
                  <c:v>Červen</c:v>
                </c:pt>
              </c:strCache>
            </c:strRef>
          </c:cat>
          <c:val>
            <c:numRef>
              <c:f>('8.10'!$B$22,'8.10'!$D$22,'8.10'!$F$22)</c:f>
              <c:numCache>
                <c:formatCode>#\ ##0.0</c:formatCode>
                <c:ptCount val="3"/>
                <c:pt idx="0">
                  <c:v>0</c:v>
                </c:pt>
                <c:pt idx="1">
                  <c:v>0</c:v>
                </c:pt>
                <c:pt idx="2">
                  <c:v>0</c:v>
                </c:pt>
              </c:numCache>
            </c:numRef>
          </c:val>
          <c:extLst>
            <c:ext xmlns:c16="http://schemas.microsoft.com/office/drawing/2014/chart" uri="{C3380CC4-5D6E-409C-BE32-E72D297353CC}">
              <c16:uniqueId val="{0000000C-DCC5-4F4A-A54D-47D52AA346C4}"/>
            </c:ext>
          </c:extLst>
        </c:ser>
        <c:ser>
          <c:idx val="13"/>
          <c:order val="13"/>
          <c:tx>
            <c:strRef>
              <c:f>'8.10'!$A$23</c:f>
              <c:strCache>
                <c:ptCount val="1"/>
                <c:pt idx="0">
                  <c:v>Ostatní</c:v>
                </c:pt>
              </c:strCache>
            </c:strRef>
          </c:tx>
          <c:spPr>
            <a:pattFill prst="ltUpDiag">
              <a:fgClr>
                <a:srgbClr val="E02C1F"/>
              </a:fgClr>
              <a:bgClr>
                <a:sysClr val="window" lastClr="FFFFFF"/>
              </a:bgClr>
            </a:pattFill>
          </c:spPr>
          <c:invertIfNegative val="0"/>
          <c:cat>
            <c:strRef>
              <c:f>'8.10'!$C$38:$E$38</c:f>
              <c:strCache>
                <c:ptCount val="3"/>
                <c:pt idx="0">
                  <c:v>Duben</c:v>
                </c:pt>
                <c:pt idx="1">
                  <c:v>Květen</c:v>
                </c:pt>
                <c:pt idx="2">
                  <c:v>Červen</c:v>
                </c:pt>
              </c:strCache>
            </c:strRef>
          </c:cat>
          <c:val>
            <c:numRef>
              <c:f>('8.10'!$B$23,'8.10'!$D$23,'8.10'!$F$23)</c:f>
              <c:numCache>
                <c:formatCode>#\ ##0.0</c:formatCode>
                <c:ptCount val="3"/>
                <c:pt idx="0">
                  <c:v>0</c:v>
                </c:pt>
                <c:pt idx="1">
                  <c:v>0</c:v>
                </c:pt>
                <c:pt idx="2">
                  <c:v>0</c:v>
                </c:pt>
              </c:numCache>
            </c:numRef>
          </c:val>
          <c:extLst>
            <c:ext xmlns:c16="http://schemas.microsoft.com/office/drawing/2014/chart" uri="{C3380CC4-5D6E-409C-BE32-E72D297353CC}">
              <c16:uniqueId val="{0000000D-DCC5-4F4A-A54D-47D52AA346C4}"/>
            </c:ext>
          </c:extLst>
        </c:ser>
        <c:ser>
          <c:idx val="14"/>
          <c:order val="14"/>
          <c:tx>
            <c:strRef>
              <c:f>'8.10'!$A$24</c:f>
              <c:strCache>
                <c:ptCount val="1"/>
                <c:pt idx="0">
                  <c:v>Topné oleje</c:v>
                </c:pt>
              </c:strCache>
            </c:strRef>
          </c:tx>
          <c:spPr>
            <a:pattFill prst="ltUpDiag">
              <a:fgClr>
                <a:srgbClr val="5A6588"/>
              </a:fgClr>
              <a:bgClr>
                <a:sysClr val="window" lastClr="FFFFFF"/>
              </a:bgClr>
            </a:pattFill>
          </c:spPr>
          <c:invertIfNegative val="0"/>
          <c:cat>
            <c:strRef>
              <c:f>'8.10'!$C$38:$E$38</c:f>
              <c:strCache>
                <c:ptCount val="3"/>
                <c:pt idx="0">
                  <c:v>Duben</c:v>
                </c:pt>
                <c:pt idx="1">
                  <c:v>Květen</c:v>
                </c:pt>
                <c:pt idx="2">
                  <c:v>Červen</c:v>
                </c:pt>
              </c:strCache>
            </c:strRef>
          </c:cat>
          <c:val>
            <c:numRef>
              <c:f>('8.10'!$B$24,'8.10'!$D$24,'8.10'!$F$24)</c:f>
              <c:numCache>
                <c:formatCode>#\ ##0.0</c:formatCode>
                <c:ptCount val="3"/>
                <c:pt idx="0">
                  <c:v>29.806999999999999</c:v>
                </c:pt>
                <c:pt idx="1">
                  <c:v>20.715</c:v>
                </c:pt>
                <c:pt idx="2">
                  <c:v>21.143999999999998</c:v>
                </c:pt>
              </c:numCache>
            </c:numRef>
          </c:val>
          <c:extLst>
            <c:ext xmlns:c16="http://schemas.microsoft.com/office/drawing/2014/chart" uri="{C3380CC4-5D6E-409C-BE32-E72D297353CC}">
              <c16:uniqueId val="{0000000E-DCC5-4F4A-A54D-47D52AA346C4}"/>
            </c:ext>
          </c:extLst>
        </c:ser>
        <c:ser>
          <c:idx val="15"/>
          <c:order val="15"/>
          <c:tx>
            <c:strRef>
              <c:f>'8.10'!$A$25</c:f>
              <c:strCache>
                <c:ptCount val="1"/>
                <c:pt idx="0">
                  <c:v>Zemní plyn</c:v>
                </c:pt>
              </c:strCache>
            </c:strRef>
          </c:tx>
          <c:spPr>
            <a:pattFill prst="ltUpDiag">
              <a:fgClr>
                <a:srgbClr val="E86158"/>
              </a:fgClr>
              <a:bgClr>
                <a:sysClr val="window" lastClr="FFFFFF"/>
              </a:bgClr>
            </a:pattFill>
          </c:spPr>
          <c:invertIfNegative val="0"/>
          <c:cat>
            <c:strRef>
              <c:f>'8.10'!$C$38:$E$38</c:f>
              <c:strCache>
                <c:ptCount val="3"/>
                <c:pt idx="0">
                  <c:v>Duben</c:v>
                </c:pt>
                <c:pt idx="1">
                  <c:v>Květen</c:v>
                </c:pt>
                <c:pt idx="2">
                  <c:v>Červen</c:v>
                </c:pt>
              </c:strCache>
            </c:strRef>
          </c:cat>
          <c:val>
            <c:numRef>
              <c:f>('8.10'!$B$25,'8.10'!$D$25,'8.10'!$F$25)</c:f>
              <c:numCache>
                <c:formatCode>#\ ##0.0</c:formatCode>
                <c:ptCount val="3"/>
                <c:pt idx="0">
                  <c:v>35945.583116649446</c:v>
                </c:pt>
                <c:pt idx="1">
                  <c:v>15412.244895717946</c:v>
                </c:pt>
                <c:pt idx="2">
                  <c:v>11176.580541997104</c:v>
                </c:pt>
              </c:numCache>
            </c:numRef>
          </c:val>
          <c:extLst>
            <c:ext xmlns:c16="http://schemas.microsoft.com/office/drawing/2014/chart" uri="{C3380CC4-5D6E-409C-BE32-E72D297353CC}">
              <c16:uniqueId val="{0000000F-DCC5-4F4A-A54D-47D52AA346C4}"/>
            </c:ext>
          </c:extLst>
        </c:ser>
        <c:dLbls>
          <c:showLegendKey val="0"/>
          <c:showVal val="0"/>
          <c:showCatName val="0"/>
          <c:showSerName val="0"/>
          <c:showPercent val="0"/>
          <c:showBubbleSize val="0"/>
        </c:dLbls>
        <c:gapWidth val="50"/>
        <c:overlap val="100"/>
        <c:axId val="288781056"/>
        <c:axId val="288782592"/>
      </c:barChart>
      <c:catAx>
        <c:axId val="28878105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8782592"/>
        <c:crosses val="autoZero"/>
        <c:auto val="1"/>
        <c:lblAlgn val="ctr"/>
        <c:lblOffset val="100"/>
        <c:noMultiLvlLbl val="0"/>
      </c:catAx>
      <c:valAx>
        <c:axId val="288782592"/>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878105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10CE-4878-9BBB-E2DE627D7DA4}"/>
              </c:ext>
            </c:extLst>
          </c:dPt>
          <c:dPt>
            <c:idx val="1"/>
            <c:bubble3D val="0"/>
            <c:spPr>
              <a:solidFill>
                <a:schemeClr val="accent2"/>
              </a:solidFill>
            </c:spPr>
            <c:extLst>
              <c:ext xmlns:c16="http://schemas.microsoft.com/office/drawing/2014/chart" uri="{C3380CC4-5D6E-409C-BE32-E72D297353CC}">
                <c16:uniqueId val="{00000003-10CE-4878-9BBB-E2DE627D7DA4}"/>
              </c:ext>
            </c:extLst>
          </c:dPt>
          <c:dPt>
            <c:idx val="2"/>
            <c:bubble3D val="0"/>
            <c:spPr>
              <a:solidFill>
                <a:schemeClr val="accent3"/>
              </a:solidFill>
            </c:spPr>
            <c:extLst>
              <c:ext xmlns:c16="http://schemas.microsoft.com/office/drawing/2014/chart" uri="{C3380CC4-5D6E-409C-BE32-E72D297353CC}">
                <c16:uniqueId val="{00000005-10CE-4878-9BBB-E2DE627D7DA4}"/>
              </c:ext>
            </c:extLst>
          </c:dPt>
          <c:dPt>
            <c:idx val="3"/>
            <c:bubble3D val="0"/>
            <c:spPr>
              <a:solidFill>
                <a:schemeClr val="accent4"/>
              </a:solidFill>
            </c:spPr>
            <c:extLst>
              <c:ext xmlns:c16="http://schemas.microsoft.com/office/drawing/2014/chart" uri="{C3380CC4-5D6E-409C-BE32-E72D297353CC}">
                <c16:uniqueId val="{00000007-10CE-4878-9BBB-E2DE627D7DA4}"/>
              </c:ext>
            </c:extLst>
          </c:dPt>
          <c:dPt>
            <c:idx val="4"/>
            <c:bubble3D val="0"/>
            <c:spPr>
              <a:solidFill>
                <a:schemeClr val="accent5"/>
              </a:solidFill>
            </c:spPr>
            <c:extLst>
              <c:ext xmlns:c16="http://schemas.microsoft.com/office/drawing/2014/chart" uri="{C3380CC4-5D6E-409C-BE32-E72D297353CC}">
                <c16:uniqueId val="{00000009-10CE-4878-9BBB-E2DE627D7DA4}"/>
              </c:ext>
            </c:extLst>
          </c:dPt>
          <c:dPt>
            <c:idx val="5"/>
            <c:bubble3D val="0"/>
            <c:spPr>
              <a:solidFill>
                <a:schemeClr val="accent6"/>
              </a:solidFill>
            </c:spPr>
            <c:extLst>
              <c:ext xmlns:c16="http://schemas.microsoft.com/office/drawing/2014/chart" uri="{C3380CC4-5D6E-409C-BE32-E72D297353CC}">
                <c16:uniqueId val="{0000000B-10CE-4878-9BBB-E2DE627D7DA4}"/>
              </c:ext>
            </c:extLst>
          </c:dPt>
          <c:dPt>
            <c:idx val="6"/>
            <c:bubble3D val="0"/>
            <c:spPr>
              <a:solidFill>
                <a:srgbClr val="F0948F"/>
              </a:solidFill>
            </c:spPr>
            <c:extLst>
              <c:ext xmlns:c16="http://schemas.microsoft.com/office/drawing/2014/chart" uri="{C3380CC4-5D6E-409C-BE32-E72D297353CC}">
                <c16:uniqueId val="{0000000D-10CE-4878-9BBB-E2DE627D7DA4}"/>
              </c:ext>
            </c:extLst>
          </c:dPt>
          <c:dPt>
            <c:idx val="7"/>
            <c:bubble3D val="0"/>
            <c:spPr>
              <a:solidFill>
                <a:srgbClr val="F7C9C7"/>
              </a:solidFill>
            </c:spPr>
            <c:extLst>
              <c:ext xmlns:c16="http://schemas.microsoft.com/office/drawing/2014/chart" uri="{C3380CC4-5D6E-409C-BE32-E72D297353CC}">
                <c16:uniqueId val="{0000000F-10CE-4878-9BBB-E2DE627D7DA4}"/>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10-10CE-4878-9BBB-E2DE627D7DA4}"/>
            </c:ext>
          </c:extLst>
        </c:ser>
        <c:ser>
          <c:idx val="2"/>
          <c:order val="1"/>
          <c:dPt>
            <c:idx val="0"/>
            <c:bubble3D val="0"/>
            <c:spPr>
              <a:solidFill>
                <a:schemeClr val="accent1"/>
              </a:solidFill>
            </c:spPr>
            <c:extLst>
              <c:ext xmlns:c16="http://schemas.microsoft.com/office/drawing/2014/chart" uri="{C3380CC4-5D6E-409C-BE32-E72D297353CC}">
                <c16:uniqueId val="{00000012-10CE-4878-9BBB-E2DE627D7DA4}"/>
              </c:ext>
            </c:extLst>
          </c:dPt>
          <c:dPt>
            <c:idx val="1"/>
            <c:bubble3D val="0"/>
            <c:spPr>
              <a:solidFill>
                <a:schemeClr val="accent2"/>
              </a:solidFill>
            </c:spPr>
            <c:extLst>
              <c:ext xmlns:c16="http://schemas.microsoft.com/office/drawing/2014/chart" uri="{C3380CC4-5D6E-409C-BE32-E72D297353CC}">
                <c16:uniqueId val="{00000014-10CE-4878-9BBB-E2DE627D7DA4}"/>
              </c:ext>
            </c:extLst>
          </c:dPt>
          <c:dPt>
            <c:idx val="2"/>
            <c:bubble3D val="0"/>
            <c:spPr>
              <a:solidFill>
                <a:schemeClr val="accent3"/>
              </a:solidFill>
            </c:spPr>
            <c:extLst>
              <c:ext xmlns:c16="http://schemas.microsoft.com/office/drawing/2014/chart" uri="{C3380CC4-5D6E-409C-BE32-E72D297353CC}">
                <c16:uniqueId val="{00000016-10CE-4878-9BBB-E2DE627D7DA4}"/>
              </c:ext>
            </c:extLst>
          </c:dPt>
          <c:dPt>
            <c:idx val="3"/>
            <c:bubble3D val="0"/>
            <c:spPr>
              <a:solidFill>
                <a:schemeClr val="accent4"/>
              </a:solidFill>
            </c:spPr>
            <c:extLst>
              <c:ext xmlns:c16="http://schemas.microsoft.com/office/drawing/2014/chart" uri="{C3380CC4-5D6E-409C-BE32-E72D297353CC}">
                <c16:uniqueId val="{00000018-10CE-4878-9BBB-E2DE627D7DA4}"/>
              </c:ext>
            </c:extLst>
          </c:dPt>
          <c:dPt>
            <c:idx val="4"/>
            <c:bubble3D val="0"/>
            <c:spPr>
              <a:solidFill>
                <a:schemeClr val="accent5"/>
              </a:solidFill>
            </c:spPr>
            <c:extLst>
              <c:ext xmlns:c16="http://schemas.microsoft.com/office/drawing/2014/chart" uri="{C3380CC4-5D6E-409C-BE32-E72D297353CC}">
                <c16:uniqueId val="{0000001A-10CE-4878-9BBB-E2DE627D7DA4}"/>
              </c:ext>
            </c:extLst>
          </c:dPt>
          <c:dPt>
            <c:idx val="5"/>
            <c:bubble3D val="0"/>
            <c:spPr>
              <a:solidFill>
                <a:schemeClr val="accent6"/>
              </a:solidFill>
            </c:spPr>
            <c:extLst>
              <c:ext xmlns:c16="http://schemas.microsoft.com/office/drawing/2014/chart" uri="{C3380CC4-5D6E-409C-BE32-E72D297353CC}">
                <c16:uniqueId val="{0000001C-10CE-4878-9BBB-E2DE627D7DA4}"/>
              </c:ext>
            </c:extLst>
          </c:dPt>
          <c:dPt>
            <c:idx val="6"/>
            <c:bubble3D val="0"/>
            <c:spPr>
              <a:solidFill>
                <a:srgbClr val="F0948F"/>
              </a:solidFill>
            </c:spPr>
            <c:extLst>
              <c:ext xmlns:c16="http://schemas.microsoft.com/office/drawing/2014/chart" uri="{C3380CC4-5D6E-409C-BE32-E72D297353CC}">
                <c16:uniqueId val="{0000001E-10CE-4878-9BBB-E2DE627D7DA4}"/>
              </c:ext>
            </c:extLst>
          </c:dPt>
          <c:dPt>
            <c:idx val="7"/>
            <c:bubble3D val="0"/>
            <c:spPr>
              <a:solidFill>
                <a:srgbClr val="F7C9C7"/>
              </a:solidFill>
            </c:spPr>
            <c:extLst>
              <c:ext xmlns:c16="http://schemas.microsoft.com/office/drawing/2014/chart" uri="{C3380CC4-5D6E-409C-BE32-E72D297353CC}">
                <c16:uniqueId val="{00000020-10CE-4878-9BBB-E2DE627D7DA4}"/>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21-10CE-4878-9BBB-E2DE627D7DA4}"/>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Dodávky tepla v</a:t>
            </a:r>
            <a:r>
              <a:rPr lang="en-US" sz="1000">
                <a:solidFill>
                  <a:schemeClr val="accent1"/>
                </a:solidFill>
              </a:rPr>
              <a:t> krajích ČR</a:t>
            </a:r>
            <a:r>
              <a:rPr lang="cs-CZ" sz="1000">
                <a:solidFill>
                  <a:schemeClr val="accent1"/>
                </a:solidFill>
              </a:rPr>
              <a:t> </a:t>
            </a:r>
            <a:r>
              <a:rPr lang="en-US" sz="1000">
                <a:solidFill>
                  <a:schemeClr val="accent1"/>
                </a:solidFill>
              </a:rPr>
              <a:t>(</a:t>
            </a:r>
            <a:r>
              <a:rPr lang="cs-CZ" sz="1000">
                <a:solidFill>
                  <a:schemeClr val="accent1"/>
                </a:solidFill>
              </a:rPr>
              <a:t>TJ</a:t>
            </a:r>
            <a:r>
              <a:rPr lang="en-US" sz="1000">
                <a:solidFill>
                  <a:schemeClr val="accent1"/>
                </a:solidFill>
              </a:rPr>
              <a:t>)</a:t>
            </a:r>
          </a:p>
        </c:rich>
      </c:tx>
      <c:layout>
        <c:manualLayout>
          <c:xMode val="edge"/>
          <c:yMode val="edge"/>
          <c:x val="1.6942894925858127E-3"/>
          <c:y val="2.4028834601521828E-2"/>
        </c:manualLayout>
      </c:layout>
      <c:overlay val="0"/>
      <c:spPr>
        <a:solidFill>
          <a:sysClr val="window" lastClr="FFFFFF"/>
        </a:solidFill>
      </c:spPr>
    </c:title>
    <c:autoTitleDeleted val="0"/>
    <c:plotArea>
      <c:layout>
        <c:manualLayout>
          <c:layoutTarget val="inner"/>
          <c:xMode val="edge"/>
          <c:yMode val="edge"/>
          <c:x val="7.8357197038349743E-2"/>
          <c:y val="0.11692046203475667"/>
          <c:w val="0.88754220620120694"/>
          <c:h val="0.79505390720833502"/>
        </c:manualLayout>
      </c:layout>
      <c:barChart>
        <c:barDir val="col"/>
        <c:grouping val="stacked"/>
        <c:varyColors val="0"/>
        <c:ser>
          <c:idx val="0"/>
          <c:order val="0"/>
          <c:tx>
            <c:strRef>
              <c:f>'5.2'!$A$7</c:f>
              <c:strCache>
                <c:ptCount val="1"/>
                <c:pt idx="0">
                  <c:v>Hlavní město Praha</c:v>
                </c:pt>
              </c:strCache>
            </c:strRef>
          </c:tx>
          <c:spPr>
            <a:solidFill>
              <a:schemeClr val="accent1"/>
            </a:solidFill>
          </c:spPr>
          <c:invertIfNegative val="0"/>
          <c:val>
            <c:numRef>
              <c:f>'5.2'!$B$7:$M$7</c:f>
              <c:numCache>
                <c:formatCode>#\ ##0.0</c:formatCode>
                <c:ptCount val="12"/>
                <c:pt idx="0">
                  <c:v>537.61529899999994</c:v>
                </c:pt>
                <c:pt idx="1">
                  <c:v>443.28908800000005</c:v>
                </c:pt>
                <c:pt idx="2">
                  <c:v>432.06052199999999</c:v>
                </c:pt>
                <c:pt idx="3">
                  <c:v>354.3427890000001</c:v>
                </c:pt>
                <c:pt idx="4">
                  <c:v>168.14987200000004</c:v>
                </c:pt>
                <c:pt idx="5">
                  <c:v>132.16449800000001</c:v>
                </c:pt>
                <c:pt idx="6">
                  <c:v>0</c:v>
                </c:pt>
                <c:pt idx="7">
                  <c:v>0</c:v>
                </c:pt>
                <c:pt idx="8">
                  <c:v>0</c:v>
                </c:pt>
                <c:pt idx="9">
                  <c:v>0</c:v>
                </c:pt>
                <c:pt idx="10">
                  <c:v>0</c:v>
                </c:pt>
                <c:pt idx="11">
                  <c:v>0</c:v>
                </c:pt>
              </c:numCache>
            </c:numRef>
          </c:val>
          <c:extLst>
            <c:ext xmlns:c16="http://schemas.microsoft.com/office/drawing/2014/chart" uri="{C3380CC4-5D6E-409C-BE32-E72D297353CC}">
              <c16:uniqueId val="{00000000-FD66-47C3-BB64-4A2AA1CEB551}"/>
            </c:ext>
          </c:extLst>
        </c:ser>
        <c:ser>
          <c:idx val="1"/>
          <c:order val="1"/>
          <c:tx>
            <c:strRef>
              <c:f>'5.2'!$A$8</c:f>
              <c:strCache>
                <c:ptCount val="1"/>
                <c:pt idx="0">
                  <c:v>Jihočeský kraj</c:v>
                </c:pt>
              </c:strCache>
            </c:strRef>
          </c:tx>
          <c:spPr>
            <a:solidFill>
              <a:schemeClr val="accent2"/>
            </a:solidFill>
          </c:spPr>
          <c:invertIfNegative val="0"/>
          <c:val>
            <c:numRef>
              <c:f>'5.2'!$B$8:$M$8</c:f>
              <c:numCache>
                <c:formatCode>#\ ##0.0</c:formatCode>
                <c:ptCount val="12"/>
                <c:pt idx="0">
                  <c:v>673.41937399999995</c:v>
                </c:pt>
                <c:pt idx="1">
                  <c:v>547.040888</c:v>
                </c:pt>
                <c:pt idx="2">
                  <c:v>566.53426599999989</c:v>
                </c:pt>
                <c:pt idx="3">
                  <c:v>436.40228399999995</c:v>
                </c:pt>
                <c:pt idx="4">
                  <c:v>218.44820000000004</c:v>
                </c:pt>
                <c:pt idx="5">
                  <c:v>153.392653</c:v>
                </c:pt>
                <c:pt idx="6">
                  <c:v>0</c:v>
                </c:pt>
                <c:pt idx="7">
                  <c:v>0</c:v>
                </c:pt>
                <c:pt idx="8">
                  <c:v>0</c:v>
                </c:pt>
                <c:pt idx="9">
                  <c:v>0</c:v>
                </c:pt>
                <c:pt idx="10">
                  <c:v>0</c:v>
                </c:pt>
                <c:pt idx="11">
                  <c:v>0</c:v>
                </c:pt>
              </c:numCache>
            </c:numRef>
          </c:val>
          <c:extLst>
            <c:ext xmlns:c16="http://schemas.microsoft.com/office/drawing/2014/chart" uri="{C3380CC4-5D6E-409C-BE32-E72D297353CC}">
              <c16:uniqueId val="{00000001-FD66-47C3-BB64-4A2AA1CEB551}"/>
            </c:ext>
          </c:extLst>
        </c:ser>
        <c:ser>
          <c:idx val="2"/>
          <c:order val="2"/>
          <c:tx>
            <c:strRef>
              <c:f>'5.2'!$A$9</c:f>
              <c:strCache>
                <c:ptCount val="1"/>
                <c:pt idx="0">
                  <c:v>Jihomoravský kraj</c:v>
                </c:pt>
              </c:strCache>
            </c:strRef>
          </c:tx>
          <c:spPr>
            <a:solidFill>
              <a:schemeClr val="accent3"/>
            </a:solidFill>
          </c:spPr>
          <c:invertIfNegative val="0"/>
          <c:val>
            <c:numRef>
              <c:f>'5.2'!$B$9:$M$9</c:f>
              <c:numCache>
                <c:formatCode>#\ ##0.0</c:formatCode>
                <c:ptCount val="12"/>
                <c:pt idx="0">
                  <c:v>820.83809199999996</c:v>
                </c:pt>
                <c:pt idx="1">
                  <c:v>629.41187000000025</c:v>
                </c:pt>
                <c:pt idx="2">
                  <c:v>628.28666600100019</c:v>
                </c:pt>
                <c:pt idx="3">
                  <c:v>454.61953099999994</c:v>
                </c:pt>
                <c:pt idx="4">
                  <c:v>230.06772399900001</c:v>
                </c:pt>
                <c:pt idx="5">
                  <c:v>189.57691800000001</c:v>
                </c:pt>
                <c:pt idx="6">
                  <c:v>0</c:v>
                </c:pt>
                <c:pt idx="7">
                  <c:v>0</c:v>
                </c:pt>
                <c:pt idx="8">
                  <c:v>0</c:v>
                </c:pt>
                <c:pt idx="9">
                  <c:v>0</c:v>
                </c:pt>
                <c:pt idx="10">
                  <c:v>0</c:v>
                </c:pt>
                <c:pt idx="11">
                  <c:v>0</c:v>
                </c:pt>
              </c:numCache>
            </c:numRef>
          </c:val>
          <c:extLst>
            <c:ext xmlns:c16="http://schemas.microsoft.com/office/drawing/2014/chart" uri="{C3380CC4-5D6E-409C-BE32-E72D297353CC}">
              <c16:uniqueId val="{00000002-FD66-47C3-BB64-4A2AA1CEB551}"/>
            </c:ext>
          </c:extLst>
        </c:ser>
        <c:ser>
          <c:idx val="3"/>
          <c:order val="3"/>
          <c:tx>
            <c:strRef>
              <c:f>'5.2'!$A$10</c:f>
              <c:strCache>
                <c:ptCount val="1"/>
                <c:pt idx="0">
                  <c:v>Karlovarský kraj</c:v>
                </c:pt>
              </c:strCache>
            </c:strRef>
          </c:tx>
          <c:spPr>
            <a:solidFill>
              <a:schemeClr val="accent4"/>
            </a:solidFill>
          </c:spPr>
          <c:invertIfNegative val="0"/>
          <c:val>
            <c:numRef>
              <c:f>'5.2'!$B$10:$M$10</c:f>
              <c:numCache>
                <c:formatCode>#\ ##0.0</c:formatCode>
                <c:ptCount val="12"/>
                <c:pt idx="0">
                  <c:v>457.26958599999995</c:v>
                </c:pt>
                <c:pt idx="1">
                  <c:v>386.79990899999996</c:v>
                </c:pt>
                <c:pt idx="2">
                  <c:v>385.14665300000007</c:v>
                </c:pt>
                <c:pt idx="3">
                  <c:v>310.77293999999995</c:v>
                </c:pt>
                <c:pt idx="4">
                  <c:v>156.59395400000002</c:v>
                </c:pt>
                <c:pt idx="5">
                  <c:v>103.36246500000003</c:v>
                </c:pt>
                <c:pt idx="6">
                  <c:v>0</c:v>
                </c:pt>
                <c:pt idx="7">
                  <c:v>0</c:v>
                </c:pt>
                <c:pt idx="8">
                  <c:v>0</c:v>
                </c:pt>
                <c:pt idx="9">
                  <c:v>0</c:v>
                </c:pt>
                <c:pt idx="10">
                  <c:v>0</c:v>
                </c:pt>
                <c:pt idx="11">
                  <c:v>0</c:v>
                </c:pt>
              </c:numCache>
            </c:numRef>
          </c:val>
          <c:extLst>
            <c:ext xmlns:c16="http://schemas.microsoft.com/office/drawing/2014/chart" uri="{C3380CC4-5D6E-409C-BE32-E72D297353CC}">
              <c16:uniqueId val="{00000003-FD66-47C3-BB64-4A2AA1CEB551}"/>
            </c:ext>
          </c:extLst>
        </c:ser>
        <c:ser>
          <c:idx val="4"/>
          <c:order val="4"/>
          <c:tx>
            <c:strRef>
              <c:f>'5.2'!$A$11</c:f>
              <c:strCache>
                <c:ptCount val="1"/>
                <c:pt idx="0">
                  <c:v>Kraj Vysočina</c:v>
                </c:pt>
              </c:strCache>
            </c:strRef>
          </c:tx>
          <c:spPr>
            <a:solidFill>
              <a:schemeClr val="accent5"/>
            </a:solidFill>
          </c:spPr>
          <c:invertIfNegative val="0"/>
          <c:val>
            <c:numRef>
              <c:f>'5.2'!$B$11:$M$11</c:f>
              <c:numCache>
                <c:formatCode>#\ ##0.0</c:formatCode>
                <c:ptCount val="12"/>
                <c:pt idx="0">
                  <c:v>229.315465867467</c:v>
                </c:pt>
                <c:pt idx="1">
                  <c:v>187.78771599999993</c:v>
                </c:pt>
                <c:pt idx="2">
                  <c:v>188.34595099999999</c:v>
                </c:pt>
                <c:pt idx="3">
                  <c:v>149.79286200000001</c:v>
                </c:pt>
                <c:pt idx="4">
                  <c:v>67.614941000000016</c:v>
                </c:pt>
                <c:pt idx="5">
                  <c:v>47.737623000000006</c:v>
                </c:pt>
                <c:pt idx="6">
                  <c:v>0</c:v>
                </c:pt>
                <c:pt idx="7">
                  <c:v>0</c:v>
                </c:pt>
                <c:pt idx="8">
                  <c:v>0</c:v>
                </c:pt>
                <c:pt idx="9">
                  <c:v>0</c:v>
                </c:pt>
                <c:pt idx="10">
                  <c:v>0</c:v>
                </c:pt>
                <c:pt idx="11">
                  <c:v>0</c:v>
                </c:pt>
              </c:numCache>
            </c:numRef>
          </c:val>
          <c:extLst>
            <c:ext xmlns:c16="http://schemas.microsoft.com/office/drawing/2014/chart" uri="{C3380CC4-5D6E-409C-BE32-E72D297353CC}">
              <c16:uniqueId val="{00000004-FD66-47C3-BB64-4A2AA1CEB551}"/>
            </c:ext>
          </c:extLst>
        </c:ser>
        <c:ser>
          <c:idx val="5"/>
          <c:order val="5"/>
          <c:tx>
            <c:strRef>
              <c:f>'5.2'!$A$12</c:f>
              <c:strCache>
                <c:ptCount val="1"/>
                <c:pt idx="0">
                  <c:v>Královéhradecký kraj</c:v>
                </c:pt>
              </c:strCache>
            </c:strRef>
          </c:tx>
          <c:spPr>
            <a:solidFill>
              <a:schemeClr val="accent6"/>
            </a:solidFill>
          </c:spPr>
          <c:invertIfNegative val="0"/>
          <c:val>
            <c:numRef>
              <c:f>'5.2'!$B$12:$M$12</c:f>
              <c:numCache>
                <c:formatCode>#\ ##0.0</c:formatCode>
                <c:ptCount val="12"/>
                <c:pt idx="0">
                  <c:v>403.46081342794264</c:v>
                </c:pt>
                <c:pt idx="1">
                  <c:v>333.897959490652</c:v>
                </c:pt>
                <c:pt idx="2">
                  <c:v>330.57534499999997</c:v>
                </c:pt>
                <c:pt idx="3">
                  <c:v>270.37534299999999</c:v>
                </c:pt>
                <c:pt idx="4">
                  <c:v>153.52855299999999</c:v>
                </c:pt>
                <c:pt idx="5">
                  <c:v>122.864328</c:v>
                </c:pt>
                <c:pt idx="6">
                  <c:v>0</c:v>
                </c:pt>
                <c:pt idx="7">
                  <c:v>0</c:v>
                </c:pt>
                <c:pt idx="8">
                  <c:v>0</c:v>
                </c:pt>
                <c:pt idx="9">
                  <c:v>0</c:v>
                </c:pt>
                <c:pt idx="10">
                  <c:v>0</c:v>
                </c:pt>
                <c:pt idx="11">
                  <c:v>0</c:v>
                </c:pt>
              </c:numCache>
            </c:numRef>
          </c:val>
          <c:extLst>
            <c:ext xmlns:c16="http://schemas.microsoft.com/office/drawing/2014/chart" uri="{C3380CC4-5D6E-409C-BE32-E72D297353CC}">
              <c16:uniqueId val="{00000005-FD66-47C3-BB64-4A2AA1CEB551}"/>
            </c:ext>
          </c:extLst>
        </c:ser>
        <c:ser>
          <c:idx val="6"/>
          <c:order val="6"/>
          <c:tx>
            <c:strRef>
              <c:f>'5.2'!$A$13</c:f>
              <c:strCache>
                <c:ptCount val="1"/>
                <c:pt idx="0">
                  <c:v>Liberecký kraj</c:v>
                </c:pt>
              </c:strCache>
            </c:strRef>
          </c:tx>
          <c:spPr>
            <a:solidFill>
              <a:srgbClr val="F0948F"/>
            </a:solidFill>
          </c:spPr>
          <c:invertIfNegative val="0"/>
          <c:val>
            <c:numRef>
              <c:f>'5.2'!$B$13:$M$13</c:f>
              <c:numCache>
                <c:formatCode>#\ ##0.0</c:formatCode>
                <c:ptCount val="12"/>
                <c:pt idx="0">
                  <c:v>300.16453513259842</c:v>
                </c:pt>
                <c:pt idx="1">
                  <c:v>249.32407036949726</c:v>
                </c:pt>
                <c:pt idx="2">
                  <c:v>238.47249006905028</c:v>
                </c:pt>
                <c:pt idx="3">
                  <c:v>186.11754000000005</c:v>
                </c:pt>
                <c:pt idx="4">
                  <c:v>82.457168999999979</c:v>
                </c:pt>
                <c:pt idx="5">
                  <c:v>45.174751000000008</c:v>
                </c:pt>
                <c:pt idx="6">
                  <c:v>0</c:v>
                </c:pt>
                <c:pt idx="7">
                  <c:v>0</c:v>
                </c:pt>
                <c:pt idx="8">
                  <c:v>0</c:v>
                </c:pt>
                <c:pt idx="9">
                  <c:v>0</c:v>
                </c:pt>
                <c:pt idx="10">
                  <c:v>0</c:v>
                </c:pt>
                <c:pt idx="11">
                  <c:v>0</c:v>
                </c:pt>
              </c:numCache>
            </c:numRef>
          </c:val>
          <c:extLst>
            <c:ext xmlns:c16="http://schemas.microsoft.com/office/drawing/2014/chart" uri="{C3380CC4-5D6E-409C-BE32-E72D297353CC}">
              <c16:uniqueId val="{00000006-FD66-47C3-BB64-4A2AA1CEB551}"/>
            </c:ext>
          </c:extLst>
        </c:ser>
        <c:ser>
          <c:idx val="7"/>
          <c:order val="7"/>
          <c:tx>
            <c:strRef>
              <c:f>'5.2'!$A$14</c:f>
              <c:strCache>
                <c:ptCount val="1"/>
                <c:pt idx="0">
                  <c:v>Moravskoslezský kraj</c:v>
                </c:pt>
              </c:strCache>
            </c:strRef>
          </c:tx>
          <c:spPr>
            <a:solidFill>
              <a:srgbClr val="F7C9C7"/>
            </a:solidFill>
          </c:spPr>
          <c:invertIfNegative val="0"/>
          <c:val>
            <c:numRef>
              <c:f>'5.2'!$B$14:$M$14</c:f>
              <c:numCache>
                <c:formatCode>#\ ##0.0</c:formatCode>
                <c:ptCount val="12"/>
                <c:pt idx="0">
                  <c:v>2137.4575779999991</c:v>
                </c:pt>
                <c:pt idx="1">
                  <c:v>1676.616642</c:v>
                </c:pt>
                <c:pt idx="2">
                  <c:v>1783.0556200000003</c:v>
                </c:pt>
                <c:pt idx="3">
                  <c:v>1382.6233820000002</c:v>
                </c:pt>
                <c:pt idx="4">
                  <c:v>635.23689200000013</c:v>
                </c:pt>
                <c:pt idx="5">
                  <c:v>472.38975799999997</c:v>
                </c:pt>
                <c:pt idx="6">
                  <c:v>0</c:v>
                </c:pt>
                <c:pt idx="7">
                  <c:v>0</c:v>
                </c:pt>
                <c:pt idx="8">
                  <c:v>0</c:v>
                </c:pt>
                <c:pt idx="9">
                  <c:v>0</c:v>
                </c:pt>
                <c:pt idx="10">
                  <c:v>0</c:v>
                </c:pt>
                <c:pt idx="11">
                  <c:v>0</c:v>
                </c:pt>
              </c:numCache>
            </c:numRef>
          </c:val>
          <c:extLst>
            <c:ext xmlns:c16="http://schemas.microsoft.com/office/drawing/2014/chart" uri="{C3380CC4-5D6E-409C-BE32-E72D297353CC}">
              <c16:uniqueId val="{00000007-FD66-47C3-BB64-4A2AA1CEB551}"/>
            </c:ext>
          </c:extLst>
        </c:ser>
        <c:ser>
          <c:idx val="8"/>
          <c:order val="8"/>
          <c:tx>
            <c:strRef>
              <c:f>'5.2'!$A$15</c:f>
              <c:strCache>
                <c:ptCount val="1"/>
                <c:pt idx="0">
                  <c:v>Olomoucký kraj</c:v>
                </c:pt>
              </c:strCache>
            </c:strRef>
          </c:tx>
          <c:spPr>
            <a:solidFill>
              <a:schemeClr val="tx1"/>
            </a:solidFill>
          </c:spPr>
          <c:invertIfNegative val="0"/>
          <c:val>
            <c:numRef>
              <c:f>'5.2'!$B$15:$M$15</c:f>
              <c:numCache>
                <c:formatCode>#\ ##0.0</c:formatCode>
                <c:ptCount val="12"/>
                <c:pt idx="0">
                  <c:v>504.50709299999988</c:v>
                </c:pt>
                <c:pt idx="1">
                  <c:v>391.55088699999993</c:v>
                </c:pt>
                <c:pt idx="2">
                  <c:v>392.17901800000004</c:v>
                </c:pt>
                <c:pt idx="3">
                  <c:v>278.07004899999993</c:v>
                </c:pt>
                <c:pt idx="4">
                  <c:v>130.98654400000001</c:v>
                </c:pt>
                <c:pt idx="5">
                  <c:v>99.23023400000001</c:v>
                </c:pt>
                <c:pt idx="6">
                  <c:v>0</c:v>
                </c:pt>
                <c:pt idx="7">
                  <c:v>0</c:v>
                </c:pt>
                <c:pt idx="8">
                  <c:v>0</c:v>
                </c:pt>
                <c:pt idx="9">
                  <c:v>0</c:v>
                </c:pt>
                <c:pt idx="10">
                  <c:v>0</c:v>
                </c:pt>
                <c:pt idx="11">
                  <c:v>0</c:v>
                </c:pt>
              </c:numCache>
            </c:numRef>
          </c:val>
          <c:extLst>
            <c:ext xmlns:c16="http://schemas.microsoft.com/office/drawing/2014/chart" uri="{C3380CC4-5D6E-409C-BE32-E72D297353CC}">
              <c16:uniqueId val="{00000008-FD66-47C3-BB64-4A2AA1CEB551}"/>
            </c:ext>
          </c:extLst>
        </c:ser>
        <c:ser>
          <c:idx val="9"/>
          <c:order val="9"/>
          <c:tx>
            <c:strRef>
              <c:f>'5.2'!$A$16</c:f>
              <c:strCache>
                <c:ptCount val="1"/>
                <c:pt idx="0">
                  <c:v>Pardubický kraj</c:v>
                </c:pt>
              </c:strCache>
            </c:strRef>
          </c:tx>
          <c:spPr>
            <a:solidFill>
              <a:srgbClr val="646363"/>
            </a:solidFill>
          </c:spPr>
          <c:invertIfNegative val="0"/>
          <c:val>
            <c:numRef>
              <c:f>'5.2'!$B$16:$M$16</c:f>
              <c:numCache>
                <c:formatCode>#\ ##0.0</c:formatCode>
                <c:ptCount val="12"/>
                <c:pt idx="0">
                  <c:v>655.43283444874373</c:v>
                </c:pt>
                <c:pt idx="1">
                  <c:v>512.71761645614458</c:v>
                </c:pt>
                <c:pt idx="2">
                  <c:v>504.55134919419913</c:v>
                </c:pt>
                <c:pt idx="3">
                  <c:v>373.86430311664947</c:v>
                </c:pt>
                <c:pt idx="4">
                  <c:v>126.40353589571794</c:v>
                </c:pt>
                <c:pt idx="5">
                  <c:v>83.530758541997088</c:v>
                </c:pt>
                <c:pt idx="6">
                  <c:v>0</c:v>
                </c:pt>
                <c:pt idx="7">
                  <c:v>0</c:v>
                </c:pt>
                <c:pt idx="8">
                  <c:v>0</c:v>
                </c:pt>
                <c:pt idx="9">
                  <c:v>0</c:v>
                </c:pt>
                <c:pt idx="10">
                  <c:v>0</c:v>
                </c:pt>
                <c:pt idx="11">
                  <c:v>0</c:v>
                </c:pt>
              </c:numCache>
            </c:numRef>
          </c:val>
          <c:extLst>
            <c:ext xmlns:c16="http://schemas.microsoft.com/office/drawing/2014/chart" uri="{C3380CC4-5D6E-409C-BE32-E72D297353CC}">
              <c16:uniqueId val="{00000009-FD66-47C3-BB64-4A2AA1CEB551}"/>
            </c:ext>
          </c:extLst>
        </c:ser>
        <c:ser>
          <c:idx val="10"/>
          <c:order val="10"/>
          <c:tx>
            <c:strRef>
              <c:f>'5.2'!$A$17</c:f>
              <c:strCache>
                <c:ptCount val="1"/>
                <c:pt idx="0">
                  <c:v>Plzeňský kraj</c:v>
                </c:pt>
              </c:strCache>
            </c:strRef>
          </c:tx>
          <c:spPr>
            <a:solidFill>
              <a:srgbClr val="9D9D9C"/>
            </a:solidFill>
          </c:spPr>
          <c:invertIfNegative val="0"/>
          <c:val>
            <c:numRef>
              <c:f>'5.2'!$B$17:$M$17</c:f>
              <c:numCache>
                <c:formatCode>#\ ##0.0</c:formatCode>
                <c:ptCount val="12"/>
                <c:pt idx="0">
                  <c:v>591.763554</c:v>
                </c:pt>
                <c:pt idx="1">
                  <c:v>494.81907399999989</c:v>
                </c:pt>
                <c:pt idx="2">
                  <c:v>506.72026800000003</c:v>
                </c:pt>
                <c:pt idx="3">
                  <c:v>374.00483699999995</c:v>
                </c:pt>
                <c:pt idx="4">
                  <c:v>167.62498099999996</c:v>
                </c:pt>
                <c:pt idx="5">
                  <c:v>112.50384299999999</c:v>
                </c:pt>
                <c:pt idx="6">
                  <c:v>0</c:v>
                </c:pt>
                <c:pt idx="7">
                  <c:v>0</c:v>
                </c:pt>
                <c:pt idx="8">
                  <c:v>0</c:v>
                </c:pt>
                <c:pt idx="9">
                  <c:v>0</c:v>
                </c:pt>
                <c:pt idx="10">
                  <c:v>0</c:v>
                </c:pt>
                <c:pt idx="11">
                  <c:v>0</c:v>
                </c:pt>
              </c:numCache>
            </c:numRef>
          </c:val>
          <c:extLst>
            <c:ext xmlns:c16="http://schemas.microsoft.com/office/drawing/2014/chart" uri="{C3380CC4-5D6E-409C-BE32-E72D297353CC}">
              <c16:uniqueId val="{0000000A-FD66-47C3-BB64-4A2AA1CEB551}"/>
            </c:ext>
          </c:extLst>
        </c:ser>
        <c:ser>
          <c:idx val="11"/>
          <c:order val="11"/>
          <c:tx>
            <c:strRef>
              <c:f>'5.2'!$A$18</c:f>
              <c:strCache>
                <c:ptCount val="1"/>
                <c:pt idx="0">
                  <c:v>Středočeský kraj</c:v>
                </c:pt>
              </c:strCache>
            </c:strRef>
          </c:tx>
          <c:spPr>
            <a:solidFill>
              <a:srgbClr val="D0D0D0"/>
            </a:solidFill>
          </c:spPr>
          <c:invertIfNegative val="0"/>
          <c:val>
            <c:numRef>
              <c:f>'5.2'!$B$18:$M$18</c:f>
              <c:numCache>
                <c:formatCode>#\ ##0.0</c:formatCode>
                <c:ptCount val="12"/>
                <c:pt idx="0">
                  <c:v>2687.2567690000019</c:v>
                </c:pt>
                <c:pt idx="1">
                  <c:v>2220.0285439999998</c:v>
                </c:pt>
                <c:pt idx="2">
                  <c:v>2180.5619920000008</c:v>
                </c:pt>
                <c:pt idx="3">
                  <c:v>1758.1532140000004</c:v>
                </c:pt>
                <c:pt idx="4">
                  <c:v>986.45457000000033</c:v>
                </c:pt>
                <c:pt idx="5">
                  <c:v>768.75277900000003</c:v>
                </c:pt>
                <c:pt idx="6">
                  <c:v>0</c:v>
                </c:pt>
                <c:pt idx="7">
                  <c:v>0</c:v>
                </c:pt>
                <c:pt idx="8">
                  <c:v>0</c:v>
                </c:pt>
                <c:pt idx="9">
                  <c:v>0</c:v>
                </c:pt>
                <c:pt idx="10">
                  <c:v>0</c:v>
                </c:pt>
                <c:pt idx="11">
                  <c:v>0</c:v>
                </c:pt>
              </c:numCache>
            </c:numRef>
          </c:val>
          <c:extLst>
            <c:ext xmlns:c16="http://schemas.microsoft.com/office/drawing/2014/chart" uri="{C3380CC4-5D6E-409C-BE32-E72D297353CC}">
              <c16:uniqueId val="{0000000B-FD66-47C3-BB64-4A2AA1CEB551}"/>
            </c:ext>
          </c:extLst>
        </c:ser>
        <c:ser>
          <c:idx val="12"/>
          <c:order val="12"/>
          <c:tx>
            <c:strRef>
              <c:f>'5.2'!$A$19</c:f>
              <c:strCache>
                <c:ptCount val="1"/>
                <c:pt idx="0">
                  <c:v>Ústecký kraj</c:v>
                </c:pt>
              </c:strCache>
            </c:strRef>
          </c:tx>
          <c:spPr>
            <a:pattFill prst="ltUpDiag">
              <a:fgClr>
                <a:schemeClr val="accent1"/>
              </a:fgClr>
              <a:bgClr>
                <a:schemeClr val="bg1"/>
              </a:bgClr>
            </a:pattFill>
          </c:spPr>
          <c:invertIfNegative val="0"/>
          <c:val>
            <c:numRef>
              <c:f>'5.2'!$B$19:$M$19</c:f>
              <c:numCache>
                <c:formatCode>#\ ##0.0</c:formatCode>
                <c:ptCount val="12"/>
                <c:pt idx="0">
                  <c:v>1528.8750480000003</c:v>
                </c:pt>
                <c:pt idx="1">
                  <c:v>1284.7001749999995</c:v>
                </c:pt>
                <c:pt idx="2">
                  <c:v>1317.1912330000005</c:v>
                </c:pt>
                <c:pt idx="3">
                  <c:v>1052.3634940000004</c:v>
                </c:pt>
                <c:pt idx="4">
                  <c:v>631.95844</c:v>
                </c:pt>
                <c:pt idx="5">
                  <c:v>495.10962100000012</c:v>
                </c:pt>
                <c:pt idx="6">
                  <c:v>0</c:v>
                </c:pt>
                <c:pt idx="7">
                  <c:v>0</c:v>
                </c:pt>
                <c:pt idx="8">
                  <c:v>0</c:v>
                </c:pt>
                <c:pt idx="9">
                  <c:v>0</c:v>
                </c:pt>
                <c:pt idx="10">
                  <c:v>0</c:v>
                </c:pt>
                <c:pt idx="11">
                  <c:v>0</c:v>
                </c:pt>
              </c:numCache>
            </c:numRef>
          </c:val>
          <c:extLst>
            <c:ext xmlns:c16="http://schemas.microsoft.com/office/drawing/2014/chart" uri="{C3380CC4-5D6E-409C-BE32-E72D297353CC}">
              <c16:uniqueId val="{0000000C-FD66-47C3-BB64-4A2AA1CEB551}"/>
            </c:ext>
          </c:extLst>
        </c:ser>
        <c:ser>
          <c:idx val="13"/>
          <c:order val="13"/>
          <c:tx>
            <c:strRef>
              <c:f>'5.2'!$A$20</c:f>
              <c:strCache>
                <c:ptCount val="1"/>
                <c:pt idx="0">
                  <c:v>Zlínský kraj</c:v>
                </c:pt>
              </c:strCache>
            </c:strRef>
          </c:tx>
          <c:spPr>
            <a:pattFill prst="ltUpDiag">
              <a:fgClr>
                <a:schemeClr val="accent5"/>
              </a:fgClr>
              <a:bgClr>
                <a:schemeClr val="bg1"/>
              </a:bgClr>
            </a:pattFill>
          </c:spPr>
          <c:invertIfNegative val="0"/>
          <c:val>
            <c:numRef>
              <c:f>'5.2'!$B$20:$M$20</c:f>
              <c:numCache>
                <c:formatCode>#\ ##0.0</c:formatCode>
                <c:ptCount val="12"/>
                <c:pt idx="0">
                  <c:v>535.09064553379642</c:v>
                </c:pt>
                <c:pt idx="1">
                  <c:v>436.07108349469763</c:v>
                </c:pt>
                <c:pt idx="2">
                  <c:v>456.7394834225318</c:v>
                </c:pt>
                <c:pt idx="3">
                  <c:v>336.45163172668089</c:v>
                </c:pt>
                <c:pt idx="4">
                  <c:v>188.24556770585204</c:v>
                </c:pt>
                <c:pt idx="5">
                  <c:v>158.75979994903227</c:v>
                </c:pt>
                <c:pt idx="6">
                  <c:v>0</c:v>
                </c:pt>
                <c:pt idx="7">
                  <c:v>0</c:v>
                </c:pt>
                <c:pt idx="8">
                  <c:v>0</c:v>
                </c:pt>
                <c:pt idx="9">
                  <c:v>0</c:v>
                </c:pt>
                <c:pt idx="10">
                  <c:v>0</c:v>
                </c:pt>
                <c:pt idx="11">
                  <c:v>0</c:v>
                </c:pt>
              </c:numCache>
            </c:numRef>
          </c:val>
          <c:extLst>
            <c:ext xmlns:c16="http://schemas.microsoft.com/office/drawing/2014/chart" uri="{C3380CC4-5D6E-409C-BE32-E72D297353CC}">
              <c16:uniqueId val="{0000000D-FD66-47C3-BB64-4A2AA1CEB551}"/>
            </c:ext>
          </c:extLst>
        </c:ser>
        <c:dLbls>
          <c:showLegendKey val="0"/>
          <c:showVal val="0"/>
          <c:showCatName val="0"/>
          <c:showSerName val="0"/>
          <c:showPercent val="0"/>
          <c:showBubbleSize val="0"/>
        </c:dLbls>
        <c:gapWidth val="50"/>
        <c:overlap val="100"/>
        <c:axId val="226155136"/>
        <c:axId val="222036352"/>
      </c:barChart>
      <c:catAx>
        <c:axId val="226155136"/>
        <c:scaling>
          <c:orientation val="minMax"/>
        </c:scaling>
        <c:delete val="0"/>
        <c:axPos val="b"/>
        <c:majorTickMark val="none"/>
        <c:minorTickMark val="none"/>
        <c:tickLblPos val="nextTo"/>
        <c:txPr>
          <a:bodyPr/>
          <a:lstStyle/>
          <a:p>
            <a:pPr>
              <a:defRPr sz="900"/>
            </a:pPr>
            <a:endParaRPr lang="cs-CZ"/>
          </a:p>
        </c:txPr>
        <c:crossAx val="222036352"/>
        <c:crosses val="autoZero"/>
        <c:auto val="1"/>
        <c:lblAlgn val="ctr"/>
        <c:lblOffset val="100"/>
        <c:noMultiLvlLbl val="0"/>
      </c:catAx>
      <c:valAx>
        <c:axId val="222036352"/>
        <c:scaling>
          <c:orientation val="minMax"/>
        </c:scaling>
        <c:delete val="0"/>
        <c:axPos val="l"/>
        <c:majorGridlines/>
        <c:numFmt formatCode="#,##0" sourceLinked="0"/>
        <c:majorTickMark val="none"/>
        <c:minorTickMark val="none"/>
        <c:tickLblPos val="nextTo"/>
        <c:spPr>
          <a:ln>
            <a:noFill/>
          </a:ln>
        </c:spPr>
        <c:txPr>
          <a:bodyPr/>
          <a:lstStyle/>
          <a:p>
            <a:pPr>
              <a:defRPr sz="900"/>
            </a:pPr>
            <a:endParaRPr lang="cs-CZ"/>
          </a:p>
        </c:txPr>
        <c:crossAx val="22615513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3B79-4CA2-89B6-E3E51F03F132}"/>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3B79-4CA2-89B6-E3E51F03F132}"/>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3B79-4CA2-89B6-E3E51F03F132}"/>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3B79-4CA2-89B6-E3E51F03F132}"/>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3B79-4CA2-89B6-E3E51F03F132}"/>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3B79-4CA2-89B6-E3E51F03F132}"/>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3B79-4CA2-89B6-E3E51F03F132}"/>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3B79-4CA2-89B6-E3E51F03F132}"/>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3B79-4CA2-89B6-E3E51F03F132}"/>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3B79-4CA2-89B6-E3E51F03F132}"/>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3B79-4CA2-89B6-E3E51F03F132}"/>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3B79-4CA2-89B6-E3E51F03F132}"/>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3B79-4CA2-89B6-E3E51F03F132}"/>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3B79-4CA2-89B6-E3E51F03F132}"/>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3B79-4CA2-89B6-E3E51F03F132}"/>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3B79-4CA2-89B6-E3E51F03F132}"/>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1.4220466622386831E-3"/>
          <c:y val="0"/>
        </c:manualLayout>
      </c:layout>
      <c:overlay val="0"/>
    </c:title>
    <c:autoTitleDeleted val="0"/>
    <c:plotArea>
      <c:layout>
        <c:manualLayout>
          <c:layoutTarget val="inner"/>
          <c:xMode val="edge"/>
          <c:yMode val="edge"/>
          <c:x val="7.2330476776411051E-2"/>
          <c:y val="0.25074902829200774"/>
          <c:w val="0.62603580707049966"/>
          <c:h val="0.58425115673339911"/>
        </c:manualLayout>
      </c:layout>
      <c:barChart>
        <c:barDir val="col"/>
        <c:grouping val="stacked"/>
        <c:varyColors val="0"/>
        <c:ser>
          <c:idx val="0"/>
          <c:order val="0"/>
          <c:tx>
            <c:strRef>
              <c:f>'8.11'!$A$27</c:f>
              <c:strCache>
                <c:ptCount val="1"/>
                <c:pt idx="0">
                  <c:v>Průmysl</c:v>
                </c:pt>
              </c:strCache>
            </c:strRef>
          </c:tx>
          <c:invertIfNegative val="0"/>
          <c:cat>
            <c:strRef>
              <c:f>'8.11'!$C$38:$E$38</c:f>
              <c:strCache>
                <c:ptCount val="3"/>
                <c:pt idx="0">
                  <c:v>Duben</c:v>
                </c:pt>
                <c:pt idx="1">
                  <c:v>Květen</c:v>
                </c:pt>
                <c:pt idx="2">
                  <c:v>Červen</c:v>
                </c:pt>
              </c:strCache>
            </c:strRef>
          </c:cat>
          <c:val>
            <c:numRef>
              <c:f>('8.11'!$B$27,'8.11'!$D$27,'8.11'!$F$27)</c:f>
              <c:numCache>
                <c:formatCode>#\ ##0.0</c:formatCode>
                <c:ptCount val="3"/>
                <c:pt idx="0">
                  <c:v>81268.224000000002</c:v>
                </c:pt>
                <c:pt idx="1">
                  <c:v>55367.256999999998</c:v>
                </c:pt>
                <c:pt idx="2">
                  <c:v>46351.77</c:v>
                </c:pt>
              </c:numCache>
            </c:numRef>
          </c:val>
          <c:extLst>
            <c:ext xmlns:c16="http://schemas.microsoft.com/office/drawing/2014/chart" uri="{C3380CC4-5D6E-409C-BE32-E72D297353CC}">
              <c16:uniqueId val="{00000000-7DC6-4D23-96EC-F6F7E8DB4875}"/>
            </c:ext>
          </c:extLst>
        </c:ser>
        <c:ser>
          <c:idx val="1"/>
          <c:order val="1"/>
          <c:tx>
            <c:strRef>
              <c:f>'8.11'!$A$28</c:f>
              <c:strCache>
                <c:ptCount val="1"/>
                <c:pt idx="0">
                  <c:v>Energetika</c:v>
                </c:pt>
              </c:strCache>
            </c:strRef>
          </c:tx>
          <c:invertIfNegative val="0"/>
          <c:cat>
            <c:strRef>
              <c:f>'8.11'!$C$38:$E$38</c:f>
              <c:strCache>
                <c:ptCount val="3"/>
                <c:pt idx="0">
                  <c:v>Duben</c:v>
                </c:pt>
                <c:pt idx="1">
                  <c:v>Květen</c:v>
                </c:pt>
                <c:pt idx="2">
                  <c:v>Červen</c:v>
                </c:pt>
              </c:strCache>
            </c:strRef>
          </c:cat>
          <c:val>
            <c:numRef>
              <c:f>('8.11'!$B$28,'8.11'!$D$28,'8.11'!$F$28)</c:f>
              <c:numCache>
                <c:formatCode>#\ ##0.0</c:formatCode>
                <c:ptCount val="3"/>
                <c:pt idx="0">
                  <c:v>240.25</c:v>
                </c:pt>
                <c:pt idx="1">
                  <c:v>285.33</c:v>
                </c:pt>
                <c:pt idx="2">
                  <c:v>295.68</c:v>
                </c:pt>
              </c:numCache>
            </c:numRef>
          </c:val>
          <c:extLst>
            <c:ext xmlns:c16="http://schemas.microsoft.com/office/drawing/2014/chart" uri="{C3380CC4-5D6E-409C-BE32-E72D297353CC}">
              <c16:uniqueId val="{00000001-7DC6-4D23-96EC-F6F7E8DB4875}"/>
            </c:ext>
          </c:extLst>
        </c:ser>
        <c:ser>
          <c:idx val="2"/>
          <c:order val="2"/>
          <c:tx>
            <c:strRef>
              <c:f>'8.11'!$A$29</c:f>
              <c:strCache>
                <c:ptCount val="1"/>
                <c:pt idx="0">
                  <c:v>Doprava</c:v>
                </c:pt>
              </c:strCache>
            </c:strRef>
          </c:tx>
          <c:invertIfNegative val="0"/>
          <c:cat>
            <c:strRef>
              <c:f>'8.11'!$C$38:$E$38</c:f>
              <c:strCache>
                <c:ptCount val="3"/>
                <c:pt idx="0">
                  <c:v>Duben</c:v>
                </c:pt>
                <c:pt idx="1">
                  <c:v>Květen</c:v>
                </c:pt>
                <c:pt idx="2">
                  <c:v>Červen</c:v>
                </c:pt>
              </c:strCache>
            </c:strRef>
          </c:cat>
          <c:val>
            <c:numRef>
              <c:f>('8.11'!$B$29,'8.11'!$D$29,'8.11'!$F$29)</c:f>
              <c:numCache>
                <c:formatCode>#\ ##0.0</c:formatCode>
                <c:ptCount val="3"/>
                <c:pt idx="0">
                  <c:v>3759.8199999999997</c:v>
                </c:pt>
                <c:pt idx="1">
                  <c:v>339.95</c:v>
                </c:pt>
                <c:pt idx="2">
                  <c:v>95.81</c:v>
                </c:pt>
              </c:numCache>
            </c:numRef>
          </c:val>
          <c:extLst>
            <c:ext xmlns:c16="http://schemas.microsoft.com/office/drawing/2014/chart" uri="{C3380CC4-5D6E-409C-BE32-E72D297353CC}">
              <c16:uniqueId val="{00000002-7DC6-4D23-96EC-F6F7E8DB4875}"/>
            </c:ext>
          </c:extLst>
        </c:ser>
        <c:ser>
          <c:idx val="3"/>
          <c:order val="3"/>
          <c:tx>
            <c:strRef>
              <c:f>'8.11'!$A$30</c:f>
              <c:strCache>
                <c:ptCount val="1"/>
                <c:pt idx="0">
                  <c:v>Stavebnictví</c:v>
                </c:pt>
              </c:strCache>
            </c:strRef>
          </c:tx>
          <c:invertIfNegative val="0"/>
          <c:cat>
            <c:strRef>
              <c:f>'8.11'!$C$38:$E$38</c:f>
              <c:strCache>
                <c:ptCount val="3"/>
                <c:pt idx="0">
                  <c:v>Duben</c:v>
                </c:pt>
                <c:pt idx="1">
                  <c:v>Květen</c:v>
                </c:pt>
                <c:pt idx="2">
                  <c:v>Červen</c:v>
                </c:pt>
              </c:strCache>
            </c:strRef>
          </c:cat>
          <c:val>
            <c:numRef>
              <c:f>('8.11'!$B$30,'8.11'!$D$30,'8.11'!$F$30)</c:f>
              <c:numCache>
                <c:formatCode>#\ ##0.0</c:formatCode>
                <c:ptCount val="3"/>
                <c:pt idx="0">
                  <c:v>310.64999999999998</c:v>
                </c:pt>
                <c:pt idx="1">
                  <c:v>57.517000000000003</c:v>
                </c:pt>
                <c:pt idx="2">
                  <c:v>17.29</c:v>
                </c:pt>
              </c:numCache>
            </c:numRef>
          </c:val>
          <c:extLst>
            <c:ext xmlns:c16="http://schemas.microsoft.com/office/drawing/2014/chart" uri="{C3380CC4-5D6E-409C-BE32-E72D297353CC}">
              <c16:uniqueId val="{00000003-7DC6-4D23-96EC-F6F7E8DB4875}"/>
            </c:ext>
          </c:extLst>
        </c:ser>
        <c:ser>
          <c:idx val="4"/>
          <c:order val="4"/>
          <c:tx>
            <c:strRef>
              <c:f>'8.11'!$A$31</c:f>
              <c:strCache>
                <c:ptCount val="1"/>
                <c:pt idx="0">
                  <c:v>Zemědělství a lesnictví</c:v>
                </c:pt>
              </c:strCache>
            </c:strRef>
          </c:tx>
          <c:invertIfNegative val="0"/>
          <c:cat>
            <c:strRef>
              <c:f>'8.11'!$C$38:$E$38</c:f>
              <c:strCache>
                <c:ptCount val="3"/>
                <c:pt idx="0">
                  <c:v>Duben</c:v>
                </c:pt>
                <c:pt idx="1">
                  <c:v>Květen</c:v>
                </c:pt>
                <c:pt idx="2">
                  <c:v>Červen</c:v>
                </c:pt>
              </c:strCache>
            </c:strRef>
          </c:cat>
          <c:val>
            <c:numRef>
              <c:f>('8.11'!$B$31,'8.11'!$D$31,'8.11'!$F$31)</c:f>
              <c:numCache>
                <c:formatCode>#\ ##0.0</c:formatCode>
                <c:ptCount val="3"/>
                <c:pt idx="0">
                  <c:v>4475.9979999999996</c:v>
                </c:pt>
                <c:pt idx="1">
                  <c:v>2893.5680000000007</c:v>
                </c:pt>
                <c:pt idx="2">
                  <c:v>861.84800000000007</c:v>
                </c:pt>
              </c:numCache>
            </c:numRef>
          </c:val>
          <c:extLst>
            <c:ext xmlns:c16="http://schemas.microsoft.com/office/drawing/2014/chart" uri="{C3380CC4-5D6E-409C-BE32-E72D297353CC}">
              <c16:uniqueId val="{00000004-7DC6-4D23-96EC-F6F7E8DB4875}"/>
            </c:ext>
          </c:extLst>
        </c:ser>
        <c:ser>
          <c:idx val="5"/>
          <c:order val="5"/>
          <c:tx>
            <c:strRef>
              <c:f>'8.11'!$A$32</c:f>
              <c:strCache>
                <c:ptCount val="1"/>
                <c:pt idx="0">
                  <c:v>Domácnosti</c:v>
                </c:pt>
              </c:strCache>
            </c:strRef>
          </c:tx>
          <c:spPr>
            <a:solidFill>
              <a:schemeClr val="accent6"/>
            </a:solidFill>
          </c:spPr>
          <c:invertIfNegative val="0"/>
          <c:cat>
            <c:strRef>
              <c:f>'8.11'!$C$38:$E$38</c:f>
              <c:strCache>
                <c:ptCount val="3"/>
                <c:pt idx="0">
                  <c:v>Duben</c:v>
                </c:pt>
                <c:pt idx="1">
                  <c:v>Květen</c:v>
                </c:pt>
                <c:pt idx="2">
                  <c:v>Červen</c:v>
                </c:pt>
              </c:strCache>
            </c:strRef>
          </c:cat>
          <c:val>
            <c:numRef>
              <c:f>('8.11'!$B$32,'8.11'!$D$32,'8.11'!$F$32)</c:f>
              <c:numCache>
                <c:formatCode>#\ ##0.0</c:formatCode>
                <c:ptCount val="3"/>
                <c:pt idx="0">
                  <c:v>151389.63800000001</c:v>
                </c:pt>
                <c:pt idx="1">
                  <c:v>69197.356</c:v>
                </c:pt>
                <c:pt idx="2">
                  <c:v>41867.735000000015</c:v>
                </c:pt>
              </c:numCache>
            </c:numRef>
          </c:val>
          <c:extLst>
            <c:ext xmlns:c16="http://schemas.microsoft.com/office/drawing/2014/chart" uri="{C3380CC4-5D6E-409C-BE32-E72D297353CC}">
              <c16:uniqueId val="{00000005-7DC6-4D23-96EC-F6F7E8DB4875}"/>
            </c:ext>
          </c:extLst>
        </c:ser>
        <c:ser>
          <c:idx val="6"/>
          <c:order val="6"/>
          <c:tx>
            <c:strRef>
              <c:f>'8.11'!$A$33</c:f>
              <c:strCache>
                <c:ptCount val="1"/>
                <c:pt idx="0">
                  <c:v>Obchod, služby, školství, zdravotnictví</c:v>
                </c:pt>
              </c:strCache>
            </c:strRef>
          </c:tx>
          <c:spPr>
            <a:solidFill>
              <a:srgbClr val="F0948F"/>
            </a:solidFill>
          </c:spPr>
          <c:invertIfNegative val="0"/>
          <c:cat>
            <c:strRef>
              <c:f>'8.11'!$C$38:$E$38</c:f>
              <c:strCache>
                <c:ptCount val="3"/>
                <c:pt idx="0">
                  <c:v>Duben</c:v>
                </c:pt>
                <c:pt idx="1">
                  <c:v>Květen</c:v>
                </c:pt>
                <c:pt idx="2">
                  <c:v>Červen</c:v>
                </c:pt>
              </c:strCache>
            </c:strRef>
          </c:cat>
          <c:val>
            <c:numRef>
              <c:f>('8.11'!$B$33,'8.11'!$D$33,'8.11'!$F$33)</c:f>
              <c:numCache>
                <c:formatCode>#\ ##0.0</c:formatCode>
                <c:ptCount val="3"/>
                <c:pt idx="0">
                  <c:v>126969.84599999998</c:v>
                </c:pt>
                <c:pt idx="1">
                  <c:v>36100.941999999995</c:v>
                </c:pt>
                <c:pt idx="2">
                  <c:v>21168.73</c:v>
                </c:pt>
              </c:numCache>
            </c:numRef>
          </c:val>
          <c:extLst>
            <c:ext xmlns:c16="http://schemas.microsoft.com/office/drawing/2014/chart" uri="{C3380CC4-5D6E-409C-BE32-E72D297353CC}">
              <c16:uniqueId val="{00000006-7DC6-4D23-96EC-F6F7E8DB4875}"/>
            </c:ext>
          </c:extLst>
        </c:ser>
        <c:ser>
          <c:idx val="7"/>
          <c:order val="7"/>
          <c:tx>
            <c:strRef>
              <c:f>'8.11'!$A$34</c:f>
              <c:strCache>
                <c:ptCount val="1"/>
                <c:pt idx="0">
                  <c:v>Ostatní</c:v>
                </c:pt>
              </c:strCache>
            </c:strRef>
          </c:tx>
          <c:spPr>
            <a:solidFill>
              <a:srgbClr val="F7C9C7"/>
            </a:solidFill>
          </c:spPr>
          <c:invertIfNegative val="0"/>
          <c:cat>
            <c:strRef>
              <c:f>'8.11'!$C$38:$E$38</c:f>
              <c:strCache>
                <c:ptCount val="3"/>
                <c:pt idx="0">
                  <c:v>Duben</c:v>
                </c:pt>
                <c:pt idx="1">
                  <c:v>Květen</c:v>
                </c:pt>
                <c:pt idx="2">
                  <c:v>Červen</c:v>
                </c:pt>
              </c:strCache>
            </c:strRef>
          </c:cat>
          <c:val>
            <c:numRef>
              <c:f>('8.11'!$B$34,'8.11'!$D$34,'8.11'!$F$34)</c:f>
              <c:numCache>
                <c:formatCode>#\ ##0.0</c:formatCode>
                <c:ptCount val="3"/>
                <c:pt idx="0">
                  <c:v>5270.36</c:v>
                </c:pt>
                <c:pt idx="1">
                  <c:v>2381.8000000000002</c:v>
                </c:pt>
                <c:pt idx="2">
                  <c:v>1191.9000000000001</c:v>
                </c:pt>
              </c:numCache>
            </c:numRef>
          </c:val>
          <c:extLst>
            <c:ext xmlns:c16="http://schemas.microsoft.com/office/drawing/2014/chart" uri="{C3380CC4-5D6E-409C-BE32-E72D297353CC}">
              <c16:uniqueId val="{00000007-7DC6-4D23-96EC-F6F7E8DB4875}"/>
            </c:ext>
          </c:extLst>
        </c:ser>
        <c:dLbls>
          <c:showLegendKey val="0"/>
          <c:showVal val="0"/>
          <c:showCatName val="0"/>
          <c:showSerName val="0"/>
          <c:showPercent val="0"/>
          <c:showBubbleSize val="0"/>
        </c:dLbls>
        <c:gapWidth val="50"/>
        <c:overlap val="100"/>
        <c:axId val="289756672"/>
        <c:axId val="289758208"/>
      </c:barChart>
      <c:catAx>
        <c:axId val="28975667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758208"/>
        <c:crosses val="autoZero"/>
        <c:auto val="1"/>
        <c:lblAlgn val="ctr"/>
        <c:lblOffset val="100"/>
        <c:noMultiLvlLbl val="0"/>
      </c:catAx>
      <c:valAx>
        <c:axId val="289758208"/>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756672"/>
        <c:crosses val="autoZero"/>
        <c:crossBetween val="between"/>
        <c:majorUnit val="1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'8.11'!$A$38</c:f>
              <c:strCache>
                <c:ptCount val="1"/>
                <c:pt idx="0">
                  <c:v>Instalovaný výkon</c:v>
                </c:pt>
              </c:strCache>
            </c:strRef>
          </c:tx>
          <c:invertIfNegative val="0"/>
          <c:val>
            <c:numRef>
              <c:f>'8.11'!$B$38</c:f>
              <c:numCache>
                <c:formatCode>0.0%</c:formatCode>
                <c:ptCount val="1"/>
                <c:pt idx="0">
                  <c:v>2.7124893082713111E-2</c:v>
                </c:pt>
              </c:numCache>
            </c:numRef>
          </c:val>
          <c:extLst>
            <c:ext xmlns:c16="http://schemas.microsoft.com/office/drawing/2014/chart" uri="{C3380CC4-5D6E-409C-BE32-E72D297353CC}">
              <c16:uniqueId val="{00000000-0AAD-45A2-930A-B491FF02B4EE}"/>
            </c:ext>
          </c:extLst>
        </c:ser>
        <c:ser>
          <c:idx val="1"/>
          <c:order val="1"/>
          <c:tx>
            <c:strRef>
              <c:f>'8.11'!$A$39</c:f>
              <c:strCache>
                <c:ptCount val="1"/>
                <c:pt idx="0">
                  <c:v>Výroba tepla brutto</c:v>
                </c:pt>
              </c:strCache>
            </c:strRef>
          </c:tx>
          <c:invertIfNegative val="0"/>
          <c:val>
            <c:numRef>
              <c:f>'8.11'!$B$39</c:f>
              <c:numCache>
                <c:formatCode>0.0%</c:formatCode>
                <c:ptCount val="1"/>
                <c:pt idx="0">
                  <c:v>3.3403060566998134E-2</c:v>
                </c:pt>
              </c:numCache>
            </c:numRef>
          </c:val>
          <c:extLst>
            <c:ext xmlns:c16="http://schemas.microsoft.com/office/drawing/2014/chart" uri="{C3380CC4-5D6E-409C-BE32-E72D297353CC}">
              <c16:uniqueId val="{00000001-0AAD-45A2-930A-B491FF02B4EE}"/>
            </c:ext>
          </c:extLst>
        </c:ser>
        <c:ser>
          <c:idx val="2"/>
          <c:order val="2"/>
          <c:tx>
            <c:strRef>
              <c:f>'8.11'!$A$40</c:f>
              <c:strCache>
                <c:ptCount val="1"/>
                <c:pt idx="0">
                  <c:v>Dodávky tepla</c:v>
                </c:pt>
              </c:strCache>
            </c:strRef>
          </c:tx>
          <c:invertIfNegative val="0"/>
          <c:val>
            <c:numRef>
              <c:f>'8.11'!$B$40</c:f>
              <c:numCache>
                <c:formatCode>0.0%</c:formatCode>
                <c:ptCount val="1"/>
                <c:pt idx="0">
                  <c:v>4.4662117383181731E-2</c:v>
                </c:pt>
              </c:numCache>
            </c:numRef>
          </c:val>
          <c:extLst>
            <c:ext xmlns:c16="http://schemas.microsoft.com/office/drawing/2014/chart" uri="{C3380CC4-5D6E-409C-BE32-E72D297353CC}">
              <c16:uniqueId val="{00000002-0AAD-45A2-930A-B491FF02B4EE}"/>
            </c:ext>
          </c:extLst>
        </c:ser>
        <c:dLbls>
          <c:showLegendKey val="0"/>
          <c:showVal val="0"/>
          <c:showCatName val="0"/>
          <c:showSerName val="0"/>
          <c:showPercent val="0"/>
          <c:showBubbleSize val="0"/>
        </c:dLbls>
        <c:gapWidth val="150"/>
        <c:axId val="289781248"/>
        <c:axId val="289782784"/>
      </c:barChart>
      <c:catAx>
        <c:axId val="289781248"/>
        <c:scaling>
          <c:orientation val="maxMin"/>
        </c:scaling>
        <c:delete val="0"/>
        <c:axPos val="l"/>
        <c:numFmt formatCode="General" sourceLinked="1"/>
        <c:majorTickMark val="none"/>
        <c:minorTickMark val="none"/>
        <c:tickLblPos val="none"/>
        <c:crossAx val="289782784"/>
        <c:crosses val="autoZero"/>
        <c:auto val="1"/>
        <c:lblAlgn val="ctr"/>
        <c:lblOffset val="100"/>
        <c:noMultiLvlLbl val="0"/>
      </c:catAx>
      <c:valAx>
        <c:axId val="289782784"/>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9781248"/>
        <c:crosses val="max"/>
        <c:crossBetween val="between"/>
      </c:valAx>
    </c:plotArea>
    <c:legend>
      <c:legendPos val="b"/>
      <c:layout>
        <c:manualLayout>
          <c:xMode val="edge"/>
          <c:yMode val="edge"/>
          <c:x val="0"/>
          <c:y val="0.6972914081748588"/>
          <c:w val="0.6452966372460005"/>
          <c:h val="0.27545798981750141"/>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7.4349038268442654E-4"/>
          <c:y val="1.3342614559817608E-2"/>
        </c:manualLayout>
      </c:layout>
      <c:overlay val="0"/>
    </c:title>
    <c:autoTitleDeleted val="0"/>
    <c:plotArea>
      <c:layout/>
      <c:barChart>
        <c:barDir val="col"/>
        <c:grouping val="stacked"/>
        <c:varyColors val="0"/>
        <c:ser>
          <c:idx val="0"/>
          <c:order val="0"/>
          <c:tx>
            <c:strRef>
              <c:f>'8.11'!$A$10</c:f>
              <c:strCache>
                <c:ptCount val="1"/>
                <c:pt idx="0">
                  <c:v>Biomasa</c:v>
                </c:pt>
              </c:strCache>
            </c:strRef>
          </c:tx>
          <c:spPr>
            <a:solidFill>
              <a:srgbClr val="23315F"/>
            </a:solidFill>
          </c:spPr>
          <c:invertIfNegative val="0"/>
          <c:cat>
            <c:strRef>
              <c:f>'8.11'!$C$38:$E$38</c:f>
              <c:strCache>
                <c:ptCount val="3"/>
                <c:pt idx="0">
                  <c:v>Duben</c:v>
                </c:pt>
                <c:pt idx="1">
                  <c:v>Květen</c:v>
                </c:pt>
                <c:pt idx="2">
                  <c:v>Červen</c:v>
                </c:pt>
              </c:strCache>
            </c:strRef>
          </c:cat>
          <c:val>
            <c:numRef>
              <c:f>('8.11'!$B$10,'8.11'!$D$10,'8.11'!$F$10)</c:f>
              <c:numCache>
                <c:formatCode>#\ ##0.0</c:formatCode>
                <c:ptCount val="3"/>
                <c:pt idx="0">
                  <c:v>94854.283999999985</c:v>
                </c:pt>
                <c:pt idx="1">
                  <c:v>65454.332000000002</c:v>
                </c:pt>
                <c:pt idx="2">
                  <c:v>28789.421000000002</c:v>
                </c:pt>
              </c:numCache>
            </c:numRef>
          </c:val>
          <c:extLst>
            <c:ext xmlns:c16="http://schemas.microsoft.com/office/drawing/2014/chart" uri="{C3380CC4-5D6E-409C-BE32-E72D297353CC}">
              <c16:uniqueId val="{00000000-9530-4775-A6CD-6C2849BD7E8A}"/>
            </c:ext>
          </c:extLst>
        </c:ser>
        <c:ser>
          <c:idx val="1"/>
          <c:order val="1"/>
          <c:tx>
            <c:strRef>
              <c:f>'8.11'!$A$11</c:f>
              <c:strCache>
                <c:ptCount val="1"/>
                <c:pt idx="0">
                  <c:v>Bioplyn</c:v>
                </c:pt>
              </c:strCache>
            </c:strRef>
          </c:tx>
          <c:spPr>
            <a:solidFill>
              <a:srgbClr val="5A6588"/>
            </a:solidFill>
          </c:spPr>
          <c:invertIfNegative val="0"/>
          <c:cat>
            <c:strRef>
              <c:f>'8.11'!$C$38:$E$38</c:f>
              <c:strCache>
                <c:ptCount val="3"/>
                <c:pt idx="0">
                  <c:v>Duben</c:v>
                </c:pt>
                <c:pt idx="1">
                  <c:v>Květen</c:v>
                </c:pt>
                <c:pt idx="2">
                  <c:v>Červen</c:v>
                </c:pt>
              </c:strCache>
            </c:strRef>
          </c:cat>
          <c:val>
            <c:numRef>
              <c:f>('8.11'!$B$11,'8.11'!$D$11,'8.11'!$F$11)</c:f>
              <c:numCache>
                <c:formatCode>#\ ##0.0</c:formatCode>
                <c:ptCount val="3"/>
                <c:pt idx="0">
                  <c:v>6699.36</c:v>
                </c:pt>
                <c:pt idx="1">
                  <c:v>4554.6499999999996</c:v>
                </c:pt>
                <c:pt idx="2">
                  <c:v>2796.69</c:v>
                </c:pt>
              </c:numCache>
            </c:numRef>
          </c:val>
          <c:extLst>
            <c:ext xmlns:c16="http://schemas.microsoft.com/office/drawing/2014/chart" uri="{C3380CC4-5D6E-409C-BE32-E72D297353CC}">
              <c16:uniqueId val="{00000001-9530-4775-A6CD-6C2849BD7E8A}"/>
            </c:ext>
          </c:extLst>
        </c:ser>
        <c:ser>
          <c:idx val="2"/>
          <c:order val="2"/>
          <c:tx>
            <c:strRef>
              <c:f>'8.11'!$A$12</c:f>
              <c:strCache>
                <c:ptCount val="1"/>
                <c:pt idx="0">
                  <c:v>Černé uhlí</c:v>
                </c:pt>
              </c:strCache>
            </c:strRef>
          </c:tx>
          <c:spPr>
            <a:solidFill>
              <a:srgbClr val="9198B0"/>
            </a:solidFill>
          </c:spPr>
          <c:invertIfNegative val="0"/>
          <c:cat>
            <c:strRef>
              <c:f>'8.11'!$C$38:$E$38</c:f>
              <c:strCache>
                <c:ptCount val="3"/>
                <c:pt idx="0">
                  <c:v>Duben</c:v>
                </c:pt>
                <c:pt idx="1">
                  <c:v>Květen</c:v>
                </c:pt>
                <c:pt idx="2">
                  <c:v>Červen</c:v>
                </c:pt>
              </c:strCache>
            </c:strRef>
          </c:cat>
          <c:val>
            <c:numRef>
              <c:f>('8.11'!$B$12,'8.11'!$D$12,'8.11'!$F$12)</c:f>
              <c:numCache>
                <c:formatCode>#\ ##0.0</c:formatCode>
                <c:ptCount val="3"/>
                <c:pt idx="0">
                  <c:v>0</c:v>
                </c:pt>
                <c:pt idx="1">
                  <c:v>0</c:v>
                </c:pt>
                <c:pt idx="2">
                  <c:v>0</c:v>
                </c:pt>
              </c:numCache>
            </c:numRef>
          </c:val>
          <c:extLst>
            <c:ext xmlns:c16="http://schemas.microsoft.com/office/drawing/2014/chart" uri="{C3380CC4-5D6E-409C-BE32-E72D297353CC}">
              <c16:uniqueId val="{00000002-9530-4775-A6CD-6C2849BD7E8A}"/>
            </c:ext>
          </c:extLst>
        </c:ser>
        <c:ser>
          <c:idx val="3"/>
          <c:order val="3"/>
          <c:tx>
            <c:strRef>
              <c:f>'8.11'!$A$13</c:f>
              <c:strCache>
                <c:ptCount val="1"/>
                <c:pt idx="0">
                  <c:v>Elektrická energie</c:v>
                </c:pt>
              </c:strCache>
            </c:strRef>
          </c:tx>
          <c:spPr>
            <a:solidFill>
              <a:srgbClr val="C8CBD7"/>
            </a:solidFill>
          </c:spPr>
          <c:invertIfNegative val="0"/>
          <c:cat>
            <c:strRef>
              <c:f>'8.11'!$C$38:$E$38</c:f>
              <c:strCache>
                <c:ptCount val="3"/>
                <c:pt idx="0">
                  <c:v>Duben</c:v>
                </c:pt>
                <c:pt idx="1">
                  <c:v>Květen</c:v>
                </c:pt>
                <c:pt idx="2">
                  <c:v>Červen</c:v>
                </c:pt>
              </c:strCache>
            </c:strRef>
          </c:cat>
          <c:val>
            <c:numRef>
              <c:f>('8.11'!$B$13,'8.11'!$D$13,'8.11'!$F$13)</c:f>
              <c:numCache>
                <c:formatCode>#\ ##0.0</c:formatCode>
                <c:ptCount val="3"/>
                <c:pt idx="0">
                  <c:v>0</c:v>
                </c:pt>
                <c:pt idx="1">
                  <c:v>0</c:v>
                </c:pt>
                <c:pt idx="2">
                  <c:v>0</c:v>
                </c:pt>
              </c:numCache>
            </c:numRef>
          </c:val>
          <c:extLst>
            <c:ext xmlns:c16="http://schemas.microsoft.com/office/drawing/2014/chart" uri="{C3380CC4-5D6E-409C-BE32-E72D297353CC}">
              <c16:uniqueId val="{00000003-9530-4775-A6CD-6C2849BD7E8A}"/>
            </c:ext>
          </c:extLst>
        </c:ser>
        <c:ser>
          <c:idx val="4"/>
          <c:order val="4"/>
          <c:tx>
            <c:strRef>
              <c:f>'8.11'!$A$14</c:f>
              <c:strCache>
                <c:ptCount val="1"/>
                <c:pt idx="0">
                  <c:v>Energie prostředí (tepelné čerpadlo)</c:v>
                </c:pt>
              </c:strCache>
            </c:strRef>
          </c:tx>
          <c:spPr>
            <a:solidFill>
              <a:srgbClr val="E02C1F"/>
            </a:solidFill>
          </c:spPr>
          <c:invertIfNegative val="0"/>
          <c:cat>
            <c:strRef>
              <c:f>'8.11'!$C$38:$E$38</c:f>
              <c:strCache>
                <c:ptCount val="3"/>
                <c:pt idx="0">
                  <c:v>Duben</c:v>
                </c:pt>
                <c:pt idx="1">
                  <c:v>Květen</c:v>
                </c:pt>
                <c:pt idx="2">
                  <c:v>Červen</c:v>
                </c:pt>
              </c:strCache>
            </c:strRef>
          </c:cat>
          <c:val>
            <c:numRef>
              <c:f>('8.11'!$B$14,'8.11'!$D$14,'8.11'!$F$14)</c:f>
              <c:numCache>
                <c:formatCode>#\ ##0.0</c:formatCode>
                <c:ptCount val="3"/>
                <c:pt idx="0">
                  <c:v>0</c:v>
                </c:pt>
                <c:pt idx="1">
                  <c:v>0</c:v>
                </c:pt>
                <c:pt idx="2">
                  <c:v>0</c:v>
                </c:pt>
              </c:numCache>
            </c:numRef>
          </c:val>
          <c:extLst>
            <c:ext xmlns:c16="http://schemas.microsoft.com/office/drawing/2014/chart" uri="{C3380CC4-5D6E-409C-BE32-E72D297353CC}">
              <c16:uniqueId val="{00000004-9530-4775-A6CD-6C2849BD7E8A}"/>
            </c:ext>
          </c:extLst>
        </c:ser>
        <c:ser>
          <c:idx val="5"/>
          <c:order val="5"/>
          <c:tx>
            <c:strRef>
              <c:f>'8.11'!$A$15</c:f>
              <c:strCache>
                <c:ptCount val="1"/>
                <c:pt idx="0">
                  <c:v>Energie Slunce (solární kolektor)</c:v>
                </c:pt>
              </c:strCache>
            </c:strRef>
          </c:tx>
          <c:spPr>
            <a:solidFill>
              <a:srgbClr val="E86158"/>
            </a:solidFill>
          </c:spPr>
          <c:invertIfNegative val="0"/>
          <c:cat>
            <c:strRef>
              <c:f>'8.11'!$C$38:$E$38</c:f>
              <c:strCache>
                <c:ptCount val="3"/>
                <c:pt idx="0">
                  <c:v>Duben</c:v>
                </c:pt>
                <c:pt idx="1">
                  <c:v>Květen</c:v>
                </c:pt>
                <c:pt idx="2">
                  <c:v>Červen</c:v>
                </c:pt>
              </c:strCache>
            </c:strRef>
          </c:cat>
          <c:val>
            <c:numRef>
              <c:f>('8.11'!$B$15,'8.11'!$D$15,'8.11'!$F$15)</c:f>
              <c:numCache>
                <c:formatCode>#\ ##0.0</c:formatCode>
                <c:ptCount val="3"/>
                <c:pt idx="0">
                  <c:v>0</c:v>
                </c:pt>
                <c:pt idx="1">
                  <c:v>0</c:v>
                </c:pt>
                <c:pt idx="2">
                  <c:v>0</c:v>
                </c:pt>
              </c:numCache>
            </c:numRef>
          </c:val>
          <c:extLst>
            <c:ext xmlns:c16="http://schemas.microsoft.com/office/drawing/2014/chart" uri="{C3380CC4-5D6E-409C-BE32-E72D297353CC}">
              <c16:uniqueId val="{00000005-9530-4775-A6CD-6C2849BD7E8A}"/>
            </c:ext>
          </c:extLst>
        </c:ser>
        <c:ser>
          <c:idx val="6"/>
          <c:order val="6"/>
          <c:tx>
            <c:strRef>
              <c:f>'8.11'!$A$16</c:f>
              <c:strCache>
                <c:ptCount val="1"/>
                <c:pt idx="0">
                  <c:v>Hnědé uhlí</c:v>
                </c:pt>
              </c:strCache>
            </c:strRef>
          </c:tx>
          <c:spPr>
            <a:solidFill>
              <a:srgbClr val="F0948F"/>
            </a:solidFill>
          </c:spPr>
          <c:invertIfNegative val="0"/>
          <c:cat>
            <c:strRef>
              <c:f>'8.11'!$C$38:$E$38</c:f>
              <c:strCache>
                <c:ptCount val="3"/>
                <c:pt idx="0">
                  <c:v>Duben</c:v>
                </c:pt>
                <c:pt idx="1">
                  <c:v>Květen</c:v>
                </c:pt>
                <c:pt idx="2">
                  <c:v>Červen</c:v>
                </c:pt>
              </c:strCache>
            </c:strRef>
          </c:cat>
          <c:val>
            <c:numRef>
              <c:f>('8.11'!$B$16,'8.11'!$D$16,'8.11'!$F$16)</c:f>
              <c:numCache>
                <c:formatCode>#\ ##0.0</c:formatCode>
                <c:ptCount val="3"/>
                <c:pt idx="0">
                  <c:v>212686.53900000002</c:v>
                </c:pt>
                <c:pt idx="1">
                  <c:v>69731.021000000008</c:v>
                </c:pt>
                <c:pt idx="2">
                  <c:v>61043.512999999999</c:v>
                </c:pt>
              </c:numCache>
            </c:numRef>
          </c:val>
          <c:extLst>
            <c:ext xmlns:c16="http://schemas.microsoft.com/office/drawing/2014/chart" uri="{C3380CC4-5D6E-409C-BE32-E72D297353CC}">
              <c16:uniqueId val="{00000006-9530-4775-A6CD-6C2849BD7E8A}"/>
            </c:ext>
          </c:extLst>
        </c:ser>
        <c:ser>
          <c:idx val="7"/>
          <c:order val="7"/>
          <c:tx>
            <c:strRef>
              <c:f>'8.11'!$A$17</c:f>
              <c:strCache>
                <c:ptCount val="1"/>
                <c:pt idx="0">
                  <c:v>Jaderné palivo</c:v>
                </c:pt>
              </c:strCache>
            </c:strRef>
          </c:tx>
          <c:spPr>
            <a:solidFill>
              <a:srgbClr val="F7C9C7"/>
            </a:solidFill>
          </c:spPr>
          <c:invertIfNegative val="0"/>
          <c:cat>
            <c:strRef>
              <c:f>'8.11'!$C$38:$E$38</c:f>
              <c:strCache>
                <c:ptCount val="3"/>
                <c:pt idx="0">
                  <c:v>Duben</c:v>
                </c:pt>
                <c:pt idx="1">
                  <c:v>Květen</c:v>
                </c:pt>
                <c:pt idx="2">
                  <c:v>Červen</c:v>
                </c:pt>
              </c:strCache>
            </c:strRef>
          </c:cat>
          <c:val>
            <c:numRef>
              <c:f>('8.11'!$B$17,'8.11'!$D$17,'8.11'!$F$17)</c:f>
              <c:numCache>
                <c:formatCode>#\ ##0.0</c:formatCode>
                <c:ptCount val="3"/>
                <c:pt idx="0">
                  <c:v>0</c:v>
                </c:pt>
                <c:pt idx="1">
                  <c:v>0</c:v>
                </c:pt>
                <c:pt idx="2">
                  <c:v>0</c:v>
                </c:pt>
              </c:numCache>
            </c:numRef>
          </c:val>
          <c:extLst>
            <c:ext xmlns:c16="http://schemas.microsoft.com/office/drawing/2014/chart" uri="{C3380CC4-5D6E-409C-BE32-E72D297353CC}">
              <c16:uniqueId val="{00000007-9530-4775-A6CD-6C2849BD7E8A}"/>
            </c:ext>
          </c:extLst>
        </c:ser>
        <c:ser>
          <c:idx val="8"/>
          <c:order val="8"/>
          <c:tx>
            <c:strRef>
              <c:f>'8.11'!$A$18</c:f>
              <c:strCache>
                <c:ptCount val="1"/>
                <c:pt idx="0">
                  <c:v>Koks</c:v>
                </c:pt>
              </c:strCache>
            </c:strRef>
          </c:tx>
          <c:spPr>
            <a:solidFill>
              <a:srgbClr val="262626"/>
            </a:solidFill>
          </c:spPr>
          <c:invertIfNegative val="0"/>
          <c:cat>
            <c:strRef>
              <c:f>'8.11'!$C$38:$E$38</c:f>
              <c:strCache>
                <c:ptCount val="3"/>
                <c:pt idx="0">
                  <c:v>Duben</c:v>
                </c:pt>
                <c:pt idx="1">
                  <c:v>Květen</c:v>
                </c:pt>
                <c:pt idx="2">
                  <c:v>Červen</c:v>
                </c:pt>
              </c:strCache>
            </c:strRef>
          </c:cat>
          <c:val>
            <c:numRef>
              <c:f>('8.11'!$B$18,'8.11'!$D$18,'8.11'!$F$18)</c:f>
              <c:numCache>
                <c:formatCode>#\ ##0.0</c:formatCode>
                <c:ptCount val="3"/>
                <c:pt idx="0">
                  <c:v>0</c:v>
                </c:pt>
                <c:pt idx="1">
                  <c:v>0</c:v>
                </c:pt>
                <c:pt idx="2">
                  <c:v>0</c:v>
                </c:pt>
              </c:numCache>
            </c:numRef>
          </c:val>
          <c:extLst>
            <c:ext xmlns:c16="http://schemas.microsoft.com/office/drawing/2014/chart" uri="{C3380CC4-5D6E-409C-BE32-E72D297353CC}">
              <c16:uniqueId val="{00000008-9530-4775-A6CD-6C2849BD7E8A}"/>
            </c:ext>
          </c:extLst>
        </c:ser>
        <c:ser>
          <c:idx val="9"/>
          <c:order val="9"/>
          <c:tx>
            <c:strRef>
              <c:f>'8.11'!$A$19</c:f>
              <c:strCache>
                <c:ptCount val="1"/>
                <c:pt idx="0">
                  <c:v>Odpadní teplo</c:v>
                </c:pt>
              </c:strCache>
            </c:strRef>
          </c:tx>
          <c:spPr>
            <a:solidFill>
              <a:srgbClr val="646363"/>
            </a:solidFill>
          </c:spPr>
          <c:invertIfNegative val="0"/>
          <c:cat>
            <c:strRef>
              <c:f>'8.11'!$C$38:$E$38</c:f>
              <c:strCache>
                <c:ptCount val="3"/>
                <c:pt idx="0">
                  <c:v>Duben</c:v>
                </c:pt>
                <c:pt idx="1">
                  <c:v>Květen</c:v>
                </c:pt>
                <c:pt idx="2">
                  <c:v>Červen</c:v>
                </c:pt>
              </c:strCache>
            </c:strRef>
          </c:cat>
          <c:val>
            <c:numRef>
              <c:f>('8.11'!$B$19,'8.11'!$D$19,'8.11'!$F$19)</c:f>
              <c:numCache>
                <c:formatCode>#\ ##0.0</c:formatCode>
                <c:ptCount val="3"/>
                <c:pt idx="0">
                  <c:v>0</c:v>
                </c:pt>
                <c:pt idx="1">
                  <c:v>0</c:v>
                </c:pt>
                <c:pt idx="2">
                  <c:v>0</c:v>
                </c:pt>
              </c:numCache>
            </c:numRef>
          </c:val>
          <c:extLst>
            <c:ext xmlns:c16="http://schemas.microsoft.com/office/drawing/2014/chart" uri="{C3380CC4-5D6E-409C-BE32-E72D297353CC}">
              <c16:uniqueId val="{00000009-9530-4775-A6CD-6C2849BD7E8A}"/>
            </c:ext>
          </c:extLst>
        </c:ser>
        <c:ser>
          <c:idx val="10"/>
          <c:order val="10"/>
          <c:tx>
            <c:strRef>
              <c:f>'8.11'!$A$20</c:f>
              <c:strCache>
                <c:ptCount val="1"/>
                <c:pt idx="0">
                  <c:v>Ostatní kapalná paliva</c:v>
                </c:pt>
              </c:strCache>
            </c:strRef>
          </c:tx>
          <c:spPr>
            <a:solidFill>
              <a:srgbClr val="9D9D9C"/>
            </a:solidFill>
          </c:spPr>
          <c:invertIfNegative val="0"/>
          <c:cat>
            <c:strRef>
              <c:f>'8.11'!$C$38:$E$38</c:f>
              <c:strCache>
                <c:ptCount val="3"/>
                <c:pt idx="0">
                  <c:v>Duben</c:v>
                </c:pt>
                <c:pt idx="1">
                  <c:v>Květen</c:v>
                </c:pt>
                <c:pt idx="2">
                  <c:v>Červen</c:v>
                </c:pt>
              </c:strCache>
            </c:strRef>
          </c:cat>
          <c:val>
            <c:numRef>
              <c:f>('8.11'!$B$20,'8.11'!$D$20,'8.11'!$F$20)</c:f>
              <c:numCache>
                <c:formatCode>#\ ##0.0</c:formatCode>
                <c:ptCount val="3"/>
                <c:pt idx="0">
                  <c:v>0</c:v>
                </c:pt>
                <c:pt idx="1">
                  <c:v>0</c:v>
                </c:pt>
                <c:pt idx="2">
                  <c:v>0</c:v>
                </c:pt>
              </c:numCache>
            </c:numRef>
          </c:val>
          <c:extLst>
            <c:ext xmlns:c16="http://schemas.microsoft.com/office/drawing/2014/chart" uri="{C3380CC4-5D6E-409C-BE32-E72D297353CC}">
              <c16:uniqueId val="{0000000A-9530-4775-A6CD-6C2849BD7E8A}"/>
            </c:ext>
          </c:extLst>
        </c:ser>
        <c:ser>
          <c:idx val="11"/>
          <c:order val="11"/>
          <c:tx>
            <c:strRef>
              <c:f>'8.11'!$A$21</c:f>
              <c:strCache>
                <c:ptCount val="1"/>
                <c:pt idx="0">
                  <c:v>Ostatní pevná paliva</c:v>
                </c:pt>
              </c:strCache>
            </c:strRef>
          </c:tx>
          <c:spPr>
            <a:solidFill>
              <a:srgbClr val="D0D0D0"/>
            </a:solidFill>
          </c:spPr>
          <c:invertIfNegative val="0"/>
          <c:cat>
            <c:strRef>
              <c:f>'8.11'!$C$38:$E$38</c:f>
              <c:strCache>
                <c:ptCount val="3"/>
                <c:pt idx="0">
                  <c:v>Duben</c:v>
                </c:pt>
                <c:pt idx="1">
                  <c:v>Květen</c:v>
                </c:pt>
                <c:pt idx="2">
                  <c:v>Červen</c:v>
                </c:pt>
              </c:strCache>
            </c:strRef>
          </c:cat>
          <c:val>
            <c:numRef>
              <c:f>('8.11'!$B$21,'8.11'!$D$21,'8.11'!$F$21)</c:f>
              <c:numCache>
                <c:formatCode>#\ ##0.0</c:formatCode>
                <c:ptCount val="3"/>
                <c:pt idx="0">
                  <c:v>693</c:v>
                </c:pt>
                <c:pt idx="1">
                  <c:v>1836.731</c:v>
                </c:pt>
                <c:pt idx="2">
                  <c:v>2081</c:v>
                </c:pt>
              </c:numCache>
            </c:numRef>
          </c:val>
          <c:extLst>
            <c:ext xmlns:c16="http://schemas.microsoft.com/office/drawing/2014/chart" uri="{C3380CC4-5D6E-409C-BE32-E72D297353CC}">
              <c16:uniqueId val="{0000000B-9530-4775-A6CD-6C2849BD7E8A}"/>
            </c:ext>
          </c:extLst>
        </c:ser>
        <c:ser>
          <c:idx val="12"/>
          <c:order val="12"/>
          <c:tx>
            <c:strRef>
              <c:f>'8.11'!$A$22</c:f>
              <c:strCache>
                <c:ptCount val="1"/>
                <c:pt idx="0">
                  <c:v>Ostatní plyny</c:v>
                </c:pt>
              </c:strCache>
            </c:strRef>
          </c:tx>
          <c:spPr>
            <a:pattFill prst="ltUpDiag">
              <a:fgClr>
                <a:srgbClr val="23315F"/>
              </a:fgClr>
              <a:bgClr>
                <a:sysClr val="window" lastClr="FFFFFF"/>
              </a:bgClr>
            </a:pattFill>
          </c:spPr>
          <c:invertIfNegative val="0"/>
          <c:cat>
            <c:strRef>
              <c:f>'8.11'!$C$38:$E$38</c:f>
              <c:strCache>
                <c:ptCount val="3"/>
                <c:pt idx="0">
                  <c:v>Duben</c:v>
                </c:pt>
                <c:pt idx="1">
                  <c:v>Květen</c:v>
                </c:pt>
                <c:pt idx="2">
                  <c:v>Červen</c:v>
                </c:pt>
              </c:strCache>
            </c:strRef>
          </c:cat>
          <c:val>
            <c:numRef>
              <c:f>('8.11'!$B$22,'8.11'!$D$22,'8.11'!$F$22)</c:f>
              <c:numCache>
                <c:formatCode>#\ ##0.0</c:formatCode>
                <c:ptCount val="3"/>
                <c:pt idx="0">
                  <c:v>0</c:v>
                </c:pt>
                <c:pt idx="1">
                  <c:v>0</c:v>
                </c:pt>
                <c:pt idx="2">
                  <c:v>0</c:v>
                </c:pt>
              </c:numCache>
            </c:numRef>
          </c:val>
          <c:extLst>
            <c:ext xmlns:c16="http://schemas.microsoft.com/office/drawing/2014/chart" uri="{C3380CC4-5D6E-409C-BE32-E72D297353CC}">
              <c16:uniqueId val="{0000000C-9530-4775-A6CD-6C2849BD7E8A}"/>
            </c:ext>
          </c:extLst>
        </c:ser>
        <c:ser>
          <c:idx val="13"/>
          <c:order val="13"/>
          <c:tx>
            <c:strRef>
              <c:f>'8.11'!$A$23</c:f>
              <c:strCache>
                <c:ptCount val="1"/>
                <c:pt idx="0">
                  <c:v>Ostatní</c:v>
                </c:pt>
              </c:strCache>
            </c:strRef>
          </c:tx>
          <c:spPr>
            <a:pattFill prst="ltUpDiag">
              <a:fgClr>
                <a:srgbClr val="E02C1F"/>
              </a:fgClr>
              <a:bgClr>
                <a:sysClr val="window" lastClr="FFFFFF"/>
              </a:bgClr>
            </a:pattFill>
          </c:spPr>
          <c:invertIfNegative val="0"/>
          <c:cat>
            <c:strRef>
              <c:f>'8.11'!$C$38:$E$38</c:f>
              <c:strCache>
                <c:ptCount val="3"/>
                <c:pt idx="0">
                  <c:v>Duben</c:v>
                </c:pt>
                <c:pt idx="1">
                  <c:v>Květen</c:v>
                </c:pt>
                <c:pt idx="2">
                  <c:v>Červen</c:v>
                </c:pt>
              </c:strCache>
            </c:strRef>
          </c:cat>
          <c:val>
            <c:numRef>
              <c:f>('8.11'!$B$23,'8.11'!$D$23,'8.11'!$F$23)</c:f>
              <c:numCache>
                <c:formatCode>#\ ##0.0</c:formatCode>
                <c:ptCount val="3"/>
                <c:pt idx="0">
                  <c:v>0</c:v>
                </c:pt>
                <c:pt idx="1">
                  <c:v>0</c:v>
                </c:pt>
                <c:pt idx="2">
                  <c:v>0</c:v>
                </c:pt>
              </c:numCache>
            </c:numRef>
          </c:val>
          <c:extLst>
            <c:ext xmlns:c16="http://schemas.microsoft.com/office/drawing/2014/chart" uri="{C3380CC4-5D6E-409C-BE32-E72D297353CC}">
              <c16:uniqueId val="{0000000D-9530-4775-A6CD-6C2849BD7E8A}"/>
            </c:ext>
          </c:extLst>
        </c:ser>
        <c:ser>
          <c:idx val="14"/>
          <c:order val="14"/>
          <c:tx>
            <c:strRef>
              <c:f>'8.11'!$A$24</c:f>
              <c:strCache>
                <c:ptCount val="1"/>
                <c:pt idx="0">
                  <c:v>Topné oleje</c:v>
                </c:pt>
              </c:strCache>
            </c:strRef>
          </c:tx>
          <c:spPr>
            <a:pattFill prst="ltUpDiag">
              <a:fgClr>
                <a:srgbClr val="5A6588"/>
              </a:fgClr>
              <a:bgClr>
                <a:sysClr val="window" lastClr="FFFFFF"/>
              </a:bgClr>
            </a:pattFill>
          </c:spPr>
          <c:invertIfNegative val="0"/>
          <c:cat>
            <c:strRef>
              <c:f>'8.11'!$C$38:$E$38</c:f>
              <c:strCache>
                <c:ptCount val="3"/>
                <c:pt idx="0">
                  <c:v>Duben</c:v>
                </c:pt>
                <c:pt idx="1">
                  <c:v>Květen</c:v>
                </c:pt>
                <c:pt idx="2">
                  <c:v>Červen</c:v>
                </c:pt>
              </c:strCache>
            </c:strRef>
          </c:cat>
          <c:val>
            <c:numRef>
              <c:f>('8.11'!$B$24,'8.11'!$D$24,'8.11'!$F$24)</c:f>
              <c:numCache>
                <c:formatCode>#\ ##0.0</c:formatCode>
                <c:ptCount val="3"/>
                <c:pt idx="0">
                  <c:v>0</c:v>
                </c:pt>
                <c:pt idx="1">
                  <c:v>0.26900000000000002</c:v>
                </c:pt>
                <c:pt idx="2">
                  <c:v>0</c:v>
                </c:pt>
              </c:numCache>
            </c:numRef>
          </c:val>
          <c:extLst>
            <c:ext xmlns:c16="http://schemas.microsoft.com/office/drawing/2014/chart" uri="{C3380CC4-5D6E-409C-BE32-E72D297353CC}">
              <c16:uniqueId val="{0000000E-9530-4775-A6CD-6C2849BD7E8A}"/>
            </c:ext>
          </c:extLst>
        </c:ser>
        <c:ser>
          <c:idx val="15"/>
          <c:order val="15"/>
          <c:tx>
            <c:strRef>
              <c:f>'8.11'!$A$25</c:f>
              <c:strCache>
                <c:ptCount val="1"/>
                <c:pt idx="0">
                  <c:v>Zemní plyn</c:v>
                </c:pt>
              </c:strCache>
            </c:strRef>
          </c:tx>
          <c:spPr>
            <a:pattFill prst="ltUpDiag">
              <a:fgClr>
                <a:srgbClr val="E86158"/>
              </a:fgClr>
              <a:bgClr>
                <a:sysClr val="window" lastClr="FFFFFF"/>
              </a:bgClr>
            </a:pattFill>
          </c:spPr>
          <c:invertIfNegative val="0"/>
          <c:cat>
            <c:strRef>
              <c:f>'8.11'!$C$38:$E$38</c:f>
              <c:strCache>
                <c:ptCount val="3"/>
                <c:pt idx="0">
                  <c:v>Duben</c:v>
                </c:pt>
                <c:pt idx="1">
                  <c:v>Květen</c:v>
                </c:pt>
                <c:pt idx="2">
                  <c:v>Červen</c:v>
                </c:pt>
              </c:strCache>
            </c:strRef>
          </c:cat>
          <c:val>
            <c:numRef>
              <c:f>('8.11'!$B$25,'8.11'!$D$25,'8.11'!$F$25)</c:f>
              <c:numCache>
                <c:formatCode>#\ ##0.0</c:formatCode>
                <c:ptCount val="3"/>
                <c:pt idx="0">
                  <c:v>59071.654000000017</c:v>
                </c:pt>
                <c:pt idx="1">
                  <c:v>26047.977999999999</c:v>
                </c:pt>
                <c:pt idx="2">
                  <c:v>17793.219000000005</c:v>
                </c:pt>
              </c:numCache>
            </c:numRef>
          </c:val>
          <c:extLst>
            <c:ext xmlns:c16="http://schemas.microsoft.com/office/drawing/2014/chart" uri="{C3380CC4-5D6E-409C-BE32-E72D297353CC}">
              <c16:uniqueId val="{0000000F-9530-4775-A6CD-6C2849BD7E8A}"/>
            </c:ext>
          </c:extLst>
        </c:ser>
        <c:dLbls>
          <c:showLegendKey val="0"/>
          <c:showVal val="0"/>
          <c:showCatName val="0"/>
          <c:showSerName val="0"/>
          <c:showPercent val="0"/>
          <c:showBubbleSize val="0"/>
        </c:dLbls>
        <c:gapWidth val="50"/>
        <c:overlap val="100"/>
        <c:axId val="289617408"/>
        <c:axId val="289618944"/>
      </c:barChart>
      <c:catAx>
        <c:axId val="28961740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618944"/>
        <c:crosses val="autoZero"/>
        <c:auto val="1"/>
        <c:lblAlgn val="ctr"/>
        <c:lblOffset val="100"/>
        <c:noMultiLvlLbl val="0"/>
      </c:catAx>
      <c:valAx>
        <c:axId val="289618944"/>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617408"/>
        <c:crosses val="autoZero"/>
        <c:crossBetween val="between"/>
        <c:majorUnit val="1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FC31-42C6-8F95-7606B71E6BE5}"/>
              </c:ext>
            </c:extLst>
          </c:dPt>
          <c:dPt>
            <c:idx val="1"/>
            <c:bubble3D val="0"/>
            <c:spPr>
              <a:solidFill>
                <a:schemeClr val="accent2"/>
              </a:solidFill>
            </c:spPr>
            <c:extLst>
              <c:ext xmlns:c16="http://schemas.microsoft.com/office/drawing/2014/chart" uri="{C3380CC4-5D6E-409C-BE32-E72D297353CC}">
                <c16:uniqueId val="{00000003-FC31-42C6-8F95-7606B71E6BE5}"/>
              </c:ext>
            </c:extLst>
          </c:dPt>
          <c:dPt>
            <c:idx val="2"/>
            <c:bubble3D val="0"/>
            <c:spPr>
              <a:solidFill>
                <a:schemeClr val="accent3"/>
              </a:solidFill>
            </c:spPr>
            <c:extLst>
              <c:ext xmlns:c16="http://schemas.microsoft.com/office/drawing/2014/chart" uri="{C3380CC4-5D6E-409C-BE32-E72D297353CC}">
                <c16:uniqueId val="{00000005-FC31-42C6-8F95-7606B71E6BE5}"/>
              </c:ext>
            </c:extLst>
          </c:dPt>
          <c:dPt>
            <c:idx val="3"/>
            <c:bubble3D val="0"/>
            <c:spPr>
              <a:solidFill>
                <a:schemeClr val="accent4"/>
              </a:solidFill>
            </c:spPr>
            <c:extLst>
              <c:ext xmlns:c16="http://schemas.microsoft.com/office/drawing/2014/chart" uri="{C3380CC4-5D6E-409C-BE32-E72D297353CC}">
                <c16:uniqueId val="{00000007-FC31-42C6-8F95-7606B71E6BE5}"/>
              </c:ext>
            </c:extLst>
          </c:dPt>
          <c:dPt>
            <c:idx val="4"/>
            <c:bubble3D val="0"/>
            <c:spPr>
              <a:solidFill>
                <a:schemeClr val="accent5"/>
              </a:solidFill>
            </c:spPr>
            <c:extLst>
              <c:ext xmlns:c16="http://schemas.microsoft.com/office/drawing/2014/chart" uri="{C3380CC4-5D6E-409C-BE32-E72D297353CC}">
                <c16:uniqueId val="{00000009-FC31-42C6-8F95-7606B71E6BE5}"/>
              </c:ext>
            </c:extLst>
          </c:dPt>
          <c:dPt>
            <c:idx val="5"/>
            <c:bubble3D val="0"/>
            <c:spPr>
              <a:solidFill>
                <a:schemeClr val="accent6"/>
              </a:solidFill>
            </c:spPr>
            <c:extLst>
              <c:ext xmlns:c16="http://schemas.microsoft.com/office/drawing/2014/chart" uri="{C3380CC4-5D6E-409C-BE32-E72D297353CC}">
                <c16:uniqueId val="{0000000B-FC31-42C6-8F95-7606B71E6BE5}"/>
              </c:ext>
            </c:extLst>
          </c:dPt>
          <c:dPt>
            <c:idx val="6"/>
            <c:bubble3D val="0"/>
            <c:spPr>
              <a:solidFill>
                <a:srgbClr val="F0948F"/>
              </a:solidFill>
            </c:spPr>
            <c:extLst>
              <c:ext xmlns:c16="http://schemas.microsoft.com/office/drawing/2014/chart" uri="{C3380CC4-5D6E-409C-BE32-E72D297353CC}">
                <c16:uniqueId val="{0000000D-FC31-42C6-8F95-7606B71E6BE5}"/>
              </c:ext>
            </c:extLst>
          </c:dPt>
          <c:dPt>
            <c:idx val="7"/>
            <c:bubble3D val="0"/>
            <c:spPr>
              <a:solidFill>
                <a:srgbClr val="F7C9C7"/>
              </a:solidFill>
            </c:spPr>
            <c:extLst>
              <c:ext xmlns:c16="http://schemas.microsoft.com/office/drawing/2014/chart" uri="{C3380CC4-5D6E-409C-BE32-E72D297353CC}">
                <c16:uniqueId val="{0000000F-FC31-42C6-8F95-7606B71E6BE5}"/>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10-FC31-42C6-8F95-7606B71E6BE5}"/>
            </c:ext>
          </c:extLst>
        </c:ser>
        <c:ser>
          <c:idx val="2"/>
          <c:order val="1"/>
          <c:dPt>
            <c:idx val="0"/>
            <c:bubble3D val="0"/>
            <c:spPr>
              <a:solidFill>
                <a:schemeClr val="accent1"/>
              </a:solidFill>
            </c:spPr>
            <c:extLst>
              <c:ext xmlns:c16="http://schemas.microsoft.com/office/drawing/2014/chart" uri="{C3380CC4-5D6E-409C-BE32-E72D297353CC}">
                <c16:uniqueId val="{00000012-FC31-42C6-8F95-7606B71E6BE5}"/>
              </c:ext>
            </c:extLst>
          </c:dPt>
          <c:dPt>
            <c:idx val="1"/>
            <c:bubble3D val="0"/>
            <c:spPr>
              <a:solidFill>
                <a:schemeClr val="accent2"/>
              </a:solidFill>
            </c:spPr>
            <c:extLst>
              <c:ext xmlns:c16="http://schemas.microsoft.com/office/drawing/2014/chart" uri="{C3380CC4-5D6E-409C-BE32-E72D297353CC}">
                <c16:uniqueId val="{00000014-FC31-42C6-8F95-7606B71E6BE5}"/>
              </c:ext>
            </c:extLst>
          </c:dPt>
          <c:dPt>
            <c:idx val="2"/>
            <c:bubble3D val="0"/>
            <c:spPr>
              <a:solidFill>
                <a:schemeClr val="accent3"/>
              </a:solidFill>
            </c:spPr>
            <c:extLst>
              <c:ext xmlns:c16="http://schemas.microsoft.com/office/drawing/2014/chart" uri="{C3380CC4-5D6E-409C-BE32-E72D297353CC}">
                <c16:uniqueId val="{00000016-FC31-42C6-8F95-7606B71E6BE5}"/>
              </c:ext>
            </c:extLst>
          </c:dPt>
          <c:dPt>
            <c:idx val="3"/>
            <c:bubble3D val="0"/>
            <c:spPr>
              <a:solidFill>
                <a:schemeClr val="accent4"/>
              </a:solidFill>
            </c:spPr>
            <c:extLst>
              <c:ext xmlns:c16="http://schemas.microsoft.com/office/drawing/2014/chart" uri="{C3380CC4-5D6E-409C-BE32-E72D297353CC}">
                <c16:uniqueId val="{00000018-FC31-42C6-8F95-7606B71E6BE5}"/>
              </c:ext>
            </c:extLst>
          </c:dPt>
          <c:dPt>
            <c:idx val="4"/>
            <c:bubble3D val="0"/>
            <c:spPr>
              <a:solidFill>
                <a:schemeClr val="accent5"/>
              </a:solidFill>
            </c:spPr>
            <c:extLst>
              <c:ext xmlns:c16="http://schemas.microsoft.com/office/drawing/2014/chart" uri="{C3380CC4-5D6E-409C-BE32-E72D297353CC}">
                <c16:uniqueId val="{0000001A-FC31-42C6-8F95-7606B71E6BE5}"/>
              </c:ext>
            </c:extLst>
          </c:dPt>
          <c:dPt>
            <c:idx val="5"/>
            <c:bubble3D val="0"/>
            <c:spPr>
              <a:solidFill>
                <a:schemeClr val="accent6"/>
              </a:solidFill>
            </c:spPr>
            <c:extLst>
              <c:ext xmlns:c16="http://schemas.microsoft.com/office/drawing/2014/chart" uri="{C3380CC4-5D6E-409C-BE32-E72D297353CC}">
                <c16:uniqueId val="{0000001C-FC31-42C6-8F95-7606B71E6BE5}"/>
              </c:ext>
            </c:extLst>
          </c:dPt>
          <c:dPt>
            <c:idx val="6"/>
            <c:bubble3D val="0"/>
            <c:spPr>
              <a:solidFill>
                <a:srgbClr val="F0948F"/>
              </a:solidFill>
            </c:spPr>
            <c:extLst>
              <c:ext xmlns:c16="http://schemas.microsoft.com/office/drawing/2014/chart" uri="{C3380CC4-5D6E-409C-BE32-E72D297353CC}">
                <c16:uniqueId val="{0000001E-FC31-42C6-8F95-7606B71E6BE5}"/>
              </c:ext>
            </c:extLst>
          </c:dPt>
          <c:dPt>
            <c:idx val="7"/>
            <c:bubble3D val="0"/>
            <c:spPr>
              <a:solidFill>
                <a:srgbClr val="F7C9C7"/>
              </a:solidFill>
            </c:spPr>
            <c:extLst>
              <c:ext xmlns:c16="http://schemas.microsoft.com/office/drawing/2014/chart" uri="{C3380CC4-5D6E-409C-BE32-E72D297353CC}">
                <c16:uniqueId val="{00000020-FC31-42C6-8F95-7606B71E6BE5}"/>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21-FC31-42C6-8F95-7606B71E6BE5}"/>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AE4-49DD-8DD0-BF2FD3347764}"/>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AE4-49DD-8DD0-BF2FD3347764}"/>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AE4-49DD-8DD0-BF2FD3347764}"/>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AE4-49DD-8DD0-BF2FD3347764}"/>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AE4-49DD-8DD0-BF2FD3347764}"/>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AE4-49DD-8DD0-BF2FD3347764}"/>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AE4-49DD-8DD0-BF2FD3347764}"/>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AE4-49DD-8DD0-BF2FD3347764}"/>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AE4-49DD-8DD0-BF2FD3347764}"/>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AE4-49DD-8DD0-BF2FD3347764}"/>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AE4-49DD-8DD0-BF2FD3347764}"/>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AE4-49DD-8DD0-BF2FD3347764}"/>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AE4-49DD-8DD0-BF2FD3347764}"/>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AE4-49DD-8DD0-BF2FD3347764}"/>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AE4-49DD-8DD0-BF2FD3347764}"/>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CAE4-49DD-8DD0-BF2FD3347764}"/>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1.0950515117817302E-3"/>
          <c:y val="0"/>
        </c:manualLayout>
      </c:layout>
      <c:overlay val="0"/>
    </c:title>
    <c:autoTitleDeleted val="0"/>
    <c:plotArea>
      <c:layout>
        <c:manualLayout>
          <c:layoutTarget val="inner"/>
          <c:xMode val="edge"/>
          <c:yMode val="edge"/>
          <c:x val="8.8999975598373637E-2"/>
          <c:y val="0.29248122646279789"/>
          <c:w val="0.58899387519178148"/>
          <c:h val="0.53942642318683287"/>
        </c:manualLayout>
      </c:layout>
      <c:barChart>
        <c:barDir val="col"/>
        <c:grouping val="stacked"/>
        <c:varyColors val="0"/>
        <c:ser>
          <c:idx val="0"/>
          <c:order val="0"/>
          <c:tx>
            <c:strRef>
              <c:f>'8.12'!$A$28</c:f>
              <c:strCache>
                <c:ptCount val="1"/>
                <c:pt idx="0">
                  <c:v>Průmysl</c:v>
                </c:pt>
              </c:strCache>
            </c:strRef>
          </c:tx>
          <c:invertIfNegative val="0"/>
          <c:cat>
            <c:strRef>
              <c:f>'8.12'!$C$38:$E$38</c:f>
              <c:strCache>
                <c:ptCount val="3"/>
                <c:pt idx="0">
                  <c:v>Duben</c:v>
                </c:pt>
                <c:pt idx="1">
                  <c:v>Květen</c:v>
                </c:pt>
                <c:pt idx="2">
                  <c:v>Červen</c:v>
                </c:pt>
              </c:strCache>
            </c:strRef>
          </c:cat>
          <c:val>
            <c:numRef>
              <c:f>('8.12'!$B$28,'8.12'!$D$28,'8.12'!$F$28)</c:f>
              <c:numCache>
                <c:formatCode>#\ ##0.0</c:formatCode>
                <c:ptCount val="3"/>
                <c:pt idx="0">
                  <c:v>512882.31199999998</c:v>
                </c:pt>
                <c:pt idx="1">
                  <c:v>462832.05700000003</c:v>
                </c:pt>
                <c:pt idx="2">
                  <c:v>385725.77799999999</c:v>
                </c:pt>
              </c:numCache>
            </c:numRef>
          </c:val>
          <c:extLst>
            <c:ext xmlns:c16="http://schemas.microsoft.com/office/drawing/2014/chart" uri="{C3380CC4-5D6E-409C-BE32-E72D297353CC}">
              <c16:uniqueId val="{00000000-72DF-4AAF-B273-0CD73148B88E}"/>
            </c:ext>
          </c:extLst>
        </c:ser>
        <c:ser>
          <c:idx val="1"/>
          <c:order val="1"/>
          <c:tx>
            <c:strRef>
              <c:f>'8.12'!$A$29</c:f>
              <c:strCache>
                <c:ptCount val="1"/>
                <c:pt idx="0">
                  <c:v>Energetika</c:v>
                </c:pt>
              </c:strCache>
            </c:strRef>
          </c:tx>
          <c:invertIfNegative val="0"/>
          <c:cat>
            <c:strRef>
              <c:f>'8.12'!$C$38:$E$38</c:f>
              <c:strCache>
                <c:ptCount val="3"/>
                <c:pt idx="0">
                  <c:v>Duben</c:v>
                </c:pt>
                <c:pt idx="1">
                  <c:v>Květen</c:v>
                </c:pt>
                <c:pt idx="2">
                  <c:v>Červen</c:v>
                </c:pt>
              </c:strCache>
            </c:strRef>
          </c:cat>
          <c:val>
            <c:numRef>
              <c:f>('8.12'!$B$29,'8.12'!$D$29,'8.12'!$F$29)</c:f>
              <c:numCache>
                <c:formatCode>#\ ##0.0</c:formatCode>
                <c:ptCount val="3"/>
                <c:pt idx="0">
                  <c:v>1195.3800000000001</c:v>
                </c:pt>
                <c:pt idx="1">
                  <c:v>201.108</c:v>
                </c:pt>
                <c:pt idx="2">
                  <c:v>53.51</c:v>
                </c:pt>
              </c:numCache>
            </c:numRef>
          </c:val>
          <c:extLst>
            <c:ext xmlns:c16="http://schemas.microsoft.com/office/drawing/2014/chart" uri="{C3380CC4-5D6E-409C-BE32-E72D297353CC}">
              <c16:uniqueId val="{00000001-72DF-4AAF-B273-0CD73148B88E}"/>
            </c:ext>
          </c:extLst>
        </c:ser>
        <c:ser>
          <c:idx val="2"/>
          <c:order val="2"/>
          <c:tx>
            <c:strRef>
              <c:f>'8.12'!$A$30</c:f>
              <c:strCache>
                <c:ptCount val="1"/>
                <c:pt idx="0">
                  <c:v>Doprava</c:v>
                </c:pt>
              </c:strCache>
            </c:strRef>
          </c:tx>
          <c:invertIfNegative val="0"/>
          <c:cat>
            <c:strRef>
              <c:f>'8.12'!$C$38:$E$38</c:f>
              <c:strCache>
                <c:ptCount val="3"/>
                <c:pt idx="0">
                  <c:v>Duben</c:v>
                </c:pt>
                <c:pt idx="1">
                  <c:v>Květen</c:v>
                </c:pt>
                <c:pt idx="2">
                  <c:v>Červen</c:v>
                </c:pt>
              </c:strCache>
            </c:strRef>
          </c:cat>
          <c:val>
            <c:numRef>
              <c:f>('8.12'!$B$30,'8.12'!$D$30,'8.12'!$F$30)</c:f>
              <c:numCache>
                <c:formatCode>#\ ##0.0</c:formatCode>
                <c:ptCount val="3"/>
                <c:pt idx="0">
                  <c:v>2275.4290000000001</c:v>
                </c:pt>
                <c:pt idx="1">
                  <c:v>594.93799999999999</c:v>
                </c:pt>
                <c:pt idx="2">
                  <c:v>351.16899999999998</c:v>
                </c:pt>
              </c:numCache>
            </c:numRef>
          </c:val>
          <c:extLst>
            <c:ext xmlns:c16="http://schemas.microsoft.com/office/drawing/2014/chart" uri="{C3380CC4-5D6E-409C-BE32-E72D297353CC}">
              <c16:uniqueId val="{00000002-72DF-4AAF-B273-0CD73148B88E}"/>
            </c:ext>
          </c:extLst>
        </c:ser>
        <c:ser>
          <c:idx val="3"/>
          <c:order val="3"/>
          <c:tx>
            <c:strRef>
              <c:f>'8.12'!$A$31</c:f>
              <c:strCache>
                <c:ptCount val="1"/>
                <c:pt idx="0">
                  <c:v>Stavebnictví</c:v>
                </c:pt>
              </c:strCache>
            </c:strRef>
          </c:tx>
          <c:invertIfNegative val="0"/>
          <c:cat>
            <c:strRef>
              <c:f>'8.12'!$C$38:$E$38</c:f>
              <c:strCache>
                <c:ptCount val="3"/>
                <c:pt idx="0">
                  <c:v>Duben</c:v>
                </c:pt>
                <c:pt idx="1">
                  <c:v>Květen</c:v>
                </c:pt>
                <c:pt idx="2">
                  <c:v>Červen</c:v>
                </c:pt>
              </c:strCache>
            </c:strRef>
          </c:cat>
          <c:val>
            <c:numRef>
              <c:f>('8.12'!$B$31,'8.12'!$D$31,'8.12'!$F$31)</c:f>
              <c:numCache>
                <c:formatCode>#\ ##0.0</c:formatCode>
                <c:ptCount val="3"/>
                <c:pt idx="0">
                  <c:v>96</c:v>
                </c:pt>
                <c:pt idx="1">
                  <c:v>17</c:v>
                </c:pt>
                <c:pt idx="2">
                  <c:v>7</c:v>
                </c:pt>
              </c:numCache>
            </c:numRef>
          </c:val>
          <c:extLst>
            <c:ext xmlns:c16="http://schemas.microsoft.com/office/drawing/2014/chart" uri="{C3380CC4-5D6E-409C-BE32-E72D297353CC}">
              <c16:uniqueId val="{00000003-72DF-4AAF-B273-0CD73148B88E}"/>
            </c:ext>
          </c:extLst>
        </c:ser>
        <c:ser>
          <c:idx val="4"/>
          <c:order val="4"/>
          <c:tx>
            <c:strRef>
              <c:f>'8.12'!$A$32</c:f>
              <c:strCache>
                <c:ptCount val="1"/>
                <c:pt idx="0">
                  <c:v>Zemědělství a lesnictví</c:v>
                </c:pt>
              </c:strCache>
            </c:strRef>
          </c:tx>
          <c:invertIfNegative val="0"/>
          <c:cat>
            <c:strRef>
              <c:f>'8.12'!$C$38:$E$38</c:f>
              <c:strCache>
                <c:ptCount val="3"/>
                <c:pt idx="0">
                  <c:v>Duben</c:v>
                </c:pt>
                <c:pt idx="1">
                  <c:v>Květen</c:v>
                </c:pt>
                <c:pt idx="2">
                  <c:v>Červen</c:v>
                </c:pt>
              </c:strCache>
            </c:strRef>
          </c:cat>
          <c:val>
            <c:numRef>
              <c:f>('8.12'!$B$32,'8.12'!$D$32,'8.12'!$F$32)</c:f>
              <c:numCache>
                <c:formatCode>#\ ##0.0</c:formatCode>
                <c:ptCount val="3"/>
                <c:pt idx="0">
                  <c:v>1528.797</c:v>
                </c:pt>
                <c:pt idx="1">
                  <c:v>1528.203</c:v>
                </c:pt>
                <c:pt idx="2">
                  <c:v>1383.3600000000001</c:v>
                </c:pt>
              </c:numCache>
            </c:numRef>
          </c:val>
          <c:extLst>
            <c:ext xmlns:c16="http://schemas.microsoft.com/office/drawing/2014/chart" uri="{C3380CC4-5D6E-409C-BE32-E72D297353CC}">
              <c16:uniqueId val="{00000004-72DF-4AAF-B273-0CD73148B88E}"/>
            </c:ext>
          </c:extLst>
        </c:ser>
        <c:ser>
          <c:idx val="5"/>
          <c:order val="5"/>
          <c:tx>
            <c:strRef>
              <c:f>'8.12'!$A$33</c:f>
              <c:strCache>
                <c:ptCount val="1"/>
                <c:pt idx="0">
                  <c:v>Domácnosti</c:v>
                </c:pt>
              </c:strCache>
            </c:strRef>
          </c:tx>
          <c:spPr>
            <a:solidFill>
              <a:schemeClr val="accent6"/>
            </a:solidFill>
          </c:spPr>
          <c:invertIfNegative val="0"/>
          <c:cat>
            <c:strRef>
              <c:f>'8.12'!$C$38:$E$38</c:f>
              <c:strCache>
                <c:ptCount val="3"/>
                <c:pt idx="0">
                  <c:v>Duben</c:v>
                </c:pt>
                <c:pt idx="1">
                  <c:v>Květen</c:v>
                </c:pt>
                <c:pt idx="2">
                  <c:v>Červen</c:v>
                </c:pt>
              </c:strCache>
            </c:strRef>
          </c:cat>
          <c:val>
            <c:numRef>
              <c:f>('8.12'!$B$33,'8.12'!$D$33,'8.12'!$F$33)</c:f>
              <c:numCache>
                <c:formatCode>#\ ##0.0</c:formatCode>
                <c:ptCount val="3"/>
                <c:pt idx="0">
                  <c:v>219308.13199999998</c:v>
                </c:pt>
                <c:pt idx="1">
                  <c:v>85433.08</c:v>
                </c:pt>
                <c:pt idx="2">
                  <c:v>62600.438999999998</c:v>
                </c:pt>
              </c:numCache>
            </c:numRef>
          </c:val>
          <c:extLst>
            <c:ext xmlns:c16="http://schemas.microsoft.com/office/drawing/2014/chart" uri="{C3380CC4-5D6E-409C-BE32-E72D297353CC}">
              <c16:uniqueId val="{00000005-72DF-4AAF-B273-0CD73148B88E}"/>
            </c:ext>
          </c:extLst>
        </c:ser>
        <c:ser>
          <c:idx val="6"/>
          <c:order val="6"/>
          <c:tx>
            <c:strRef>
              <c:f>'8.12'!$A$34</c:f>
              <c:strCache>
                <c:ptCount val="1"/>
                <c:pt idx="0">
                  <c:v>Obchod, služby, školství, zdravotnictví</c:v>
                </c:pt>
              </c:strCache>
            </c:strRef>
          </c:tx>
          <c:spPr>
            <a:solidFill>
              <a:srgbClr val="F0948F"/>
            </a:solidFill>
          </c:spPr>
          <c:invertIfNegative val="0"/>
          <c:cat>
            <c:strRef>
              <c:f>'8.12'!$C$38:$E$38</c:f>
              <c:strCache>
                <c:ptCount val="3"/>
                <c:pt idx="0">
                  <c:v>Duben</c:v>
                </c:pt>
                <c:pt idx="1">
                  <c:v>Květen</c:v>
                </c:pt>
                <c:pt idx="2">
                  <c:v>Červen</c:v>
                </c:pt>
              </c:strCache>
            </c:strRef>
          </c:cat>
          <c:val>
            <c:numRef>
              <c:f>('8.12'!$B$34,'8.12'!$D$34,'8.12'!$F$34)</c:f>
              <c:numCache>
                <c:formatCode>#\ ##0.0</c:formatCode>
                <c:ptCount val="3"/>
                <c:pt idx="0">
                  <c:v>99597.672999999995</c:v>
                </c:pt>
                <c:pt idx="1">
                  <c:v>33360.228000000003</c:v>
                </c:pt>
                <c:pt idx="2">
                  <c:v>22129.319</c:v>
                </c:pt>
              </c:numCache>
            </c:numRef>
          </c:val>
          <c:extLst>
            <c:ext xmlns:c16="http://schemas.microsoft.com/office/drawing/2014/chart" uri="{C3380CC4-5D6E-409C-BE32-E72D297353CC}">
              <c16:uniqueId val="{00000006-72DF-4AAF-B273-0CD73148B88E}"/>
            </c:ext>
          </c:extLst>
        </c:ser>
        <c:ser>
          <c:idx val="7"/>
          <c:order val="7"/>
          <c:tx>
            <c:strRef>
              <c:f>'8.12'!$A$35</c:f>
              <c:strCache>
                <c:ptCount val="1"/>
                <c:pt idx="0">
                  <c:v>Ostatní</c:v>
                </c:pt>
              </c:strCache>
            </c:strRef>
          </c:tx>
          <c:spPr>
            <a:solidFill>
              <a:srgbClr val="F7C9C7"/>
            </a:solidFill>
          </c:spPr>
          <c:invertIfNegative val="0"/>
          <c:cat>
            <c:strRef>
              <c:f>'8.12'!$C$38:$E$38</c:f>
              <c:strCache>
                <c:ptCount val="3"/>
                <c:pt idx="0">
                  <c:v>Duben</c:v>
                </c:pt>
                <c:pt idx="1">
                  <c:v>Květen</c:v>
                </c:pt>
                <c:pt idx="2">
                  <c:v>Červen</c:v>
                </c:pt>
              </c:strCache>
            </c:strRef>
          </c:cat>
          <c:val>
            <c:numRef>
              <c:f>('8.12'!$B$35,'8.12'!$D$35,'8.12'!$F$35)</c:f>
              <c:numCache>
                <c:formatCode>#\ ##0.0</c:formatCode>
                <c:ptCount val="3"/>
                <c:pt idx="0">
                  <c:v>2056.3420000000001</c:v>
                </c:pt>
                <c:pt idx="1">
                  <c:v>717.27700000000004</c:v>
                </c:pt>
                <c:pt idx="2">
                  <c:v>242.85300000000001</c:v>
                </c:pt>
              </c:numCache>
            </c:numRef>
          </c:val>
          <c:extLst>
            <c:ext xmlns:c16="http://schemas.microsoft.com/office/drawing/2014/chart" uri="{C3380CC4-5D6E-409C-BE32-E72D297353CC}">
              <c16:uniqueId val="{00000007-72DF-4AAF-B273-0CD73148B88E}"/>
            </c:ext>
          </c:extLst>
        </c:ser>
        <c:dLbls>
          <c:showLegendKey val="0"/>
          <c:showVal val="0"/>
          <c:showCatName val="0"/>
          <c:showSerName val="0"/>
          <c:showPercent val="0"/>
          <c:showBubbleSize val="0"/>
        </c:dLbls>
        <c:gapWidth val="50"/>
        <c:overlap val="100"/>
        <c:axId val="290162944"/>
        <c:axId val="290172928"/>
      </c:barChart>
      <c:catAx>
        <c:axId val="290162944"/>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90172928"/>
        <c:crosses val="autoZero"/>
        <c:auto val="1"/>
        <c:lblAlgn val="ctr"/>
        <c:lblOffset val="100"/>
        <c:noMultiLvlLbl val="0"/>
      </c:catAx>
      <c:valAx>
        <c:axId val="290172928"/>
        <c:scaling>
          <c:orientation val="minMax"/>
          <c:max val="200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016294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solidFill>
                  <a:schemeClr val="tx2"/>
                </a:solidFill>
              </a:defRPr>
            </a:pPr>
            <a:r>
              <a:rPr lang="cs-CZ" sz="1000">
                <a:solidFill>
                  <a:schemeClr val="tx2"/>
                </a:solidFill>
              </a:rPr>
              <a:t>Podíl v ČR</a:t>
            </a:r>
          </a:p>
        </c:rich>
      </c:tx>
      <c:layout>
        <c:manualLayout>
          <c:xMode val="edge"/>
          <c:yMode val="edge"/>
          <c:x val="5.1553002128805394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'8.12'!$A$38</c:f>
              <c:strCache>
                <c:ptCount val="1"/>
                <c:pt idx="0">
                  <c:v>Instalovaný výkon</c:v>
                </c:pt>
              </c:strCache>
            </c:strRef>
          </c:tx>
          <c:invertIfNegative val="0"/>
          <c:val>
            <c:numRef>
              <c:f>'8.12'!$B$38</c:f>
              <c:numCache>
                <c:formatCode>0.0%</c:formatCode>
                <c:ptCount val="1"/>
                <c:pt idx="0">
                  <c:v>0.11316109041503523</c:v>
                </c:pt>
              </c:numCache>
            </c:numRef>
          </c:val>
          <c:extLst>
            <c:ext xmlns:c16="http://schemas.microsoft.com/office/drawing/2014/chart" uri="{C3380CC4-5D6E-409C-BE32-E72D297353CC}">
              <c16:uniqueId val="{00000000-4E36-46C0-A91E-7D3667508618}"/>
            </c:ext>
          </c:extLst>
        </c:ser>
        <c:ser>
          <c:idx val="1"/>
          <c:order val="1"/>
          <c:tx>
            <c:strRef>
              <c:f>'8.12'!$A$39</c:f>
              <c:strCache>
                <c:ptCount val="1"/>
                <c:pt idx="0">
                  <c:v>Výroba tepla brutto</c:v>
                </c:pt>
              </c:strCache>
            </c:strRef>
          </c:tx>
          <c:invertIfNegative val="0"/>
          <c:val>
            <c:numRef>
              <c:f>'8.12'!$B$39</c:f>
              <c:numCache>
                <c:formatCode>0.0%</c:formatCode>
                <c:ptCount val="1"/>
                <c:pt idx="0">
                  <c:v>0.15907700247690232</c:v>
                </c:pt>
              </c:numCache>
            </c:numRef>
          </c:val>
          <c:extLst>
            <c:ext xmlns:c16="http://schemas.microsoft.com/office/drawing/2014/chart" uri="{C3380CC4-5D6E-409C-BE32-E72D297353CC}">
              <c16:uniqueId val="{00000001-4E36-46C0-A91E-7D3667508618}"/>
            </c:ext>
          </c:extLst>
        </c:ser>
        <c:ser>
          <c:idx val="2"/>
          <c:order val="2"/>
          <c:tx>
            <c:strRef>
              <c:f>'8.12'!$A$40</c:f>
              <c:strCache>
                <c:ptCount val="1"/>
                <c:pt idx="0">
                  <c:v>Dodávky tepla</c:v>
                </c:pt>
              </c:strCache>
            </c:strRef>
          </c:tx>
          <c:invertIfNegative val="0"/>
          <c:val>
            <c:numRef>
              <c:f>'8.12'!$B$40</c:f>
              <c:numCache>
                <c:formatCode>0.0%</c:formatCode>
                <c:ptCount val="1"/>
                <c:pt idx="0">
                  <c:v>0.23988082440867911</c:v>
                </c:pt>
              </c:numCache>
            </c:numRef>
          </c:val>
          <c:extLst>
            <c:ext xmlns:c16="http://schemas.microsoft.com/office/drawing/2014/chart" uri="{C3380CC4-5D6E-409C-BE32-E72D297353CC}">
              <c16:uniqueId val="{00000002-4E36-46C0-A91E-7D3667508618}"/>
            </c:ext>
          </c:extLst>
        </c:ser>
        <c:dLbls>
          <c:showLegendKey val="0"/>
          <c:showVal val="0"/>
          <c:showCatName val="0"/>
          <c:showSerName val="0"/>
          <c:showPercent val="0"/>
          <c:showBubbleSize val="0"/>
        </c:dLbls>
        <c:gapWidth val="150"/>
        <c:axId val="290195712"/>
        <c:axId val="290209792"/>
      </c:barChart>
      <c:catAx>
        <c:axId val="290195712"/>
        <c:scaling>
          <c:orientation val="maxMin"/>
        </c:scaling>
        <c:delete val="0"/>
        <c:axPos val="l"/>
        <c:numFmt formatCode="General" sourceLinked="1"/>
        <c:majorTickMark val="none"/>
        <c:minorTickMark val="none"/>
        <c:tickLblPos val="none"/>
        <c:crossAx val="290209792"/>
        <c:crosses val="autoZero"/>
        <c:auto val="1"/>
        <c:lblAlgn val="ctr"/>
        <c:lblOffset val="100"/>
        <c:noMultiLvlLbl val="0"/>
      </c:catAx>
      <c:valAx>
        <c:axId val="290209792"/>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pPr>
            <a:endParaRPr lang="cs-CZ"/>
          </a:p>
        </c:txPr>
        <c:crossAx val="290195712"/>
        <c:crosses val="max"/>
        <c:crossBetween val="between"/>
        <c:majorUnit val="0.1"/>
      </c:valAx>
    </c:plotArea>
    <c:legend>
      <c:legendPos val="b"/>
      <c:layout>
        <c:manualLayout>
          <c:xMode val="edge"/>
          <c:yMode val="edge"/>
          <c:x val="1.5161666938759534E-3"/>
          <c:y val="0.71282691820882793"/>
          <c:w val="0.64728171500523457"/>
          <c:h val="0.26179237113127357"/>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3.2947773685037055E-3"/>
          <c:y val="0"/>
        </c:manualLayout>
      </c:layout>
      <c:overlay val="0"/>
    </c:title>
    <c:autoTitleDeleted val="0"/>
    <c:plotArea>
      <c:layout/>
      <c:barChart>
        <c:barDir val="col"/>
        <c:grouping val="stacked"/>
        <c:varyColors val="0"/>
        <c:ser>
          <c:idx val="0"/>
          <c:order val="0"/>
          <c:tx>
            <c:strRef>
              <c:f>'8.12'!$A$10</c:f>
              <c:strCache>
                <c:ptCount val="1"/>
                <c:pt idx="0">
                  <c:v>Biomasa</c:v>
                </c:pt>
              </c:strCache>
            </c:strRef>
          </c:tx>
          <c:spPr>
            <a:solidFill>
              <a:srgbClr val="23315F"/>
            </a:solidFill>
          </c:spPr>
          <c:invertIfNegative val="0"/>
          <c:cat>
            <c:strRef>
              <c:f>'8.12'!$C$38:$E$38</c:f>
              <c:strCache>
                <c:ptCount val="3"/>
                <c:pt idx="0">
                  <c:v>Duben</c:v>
                </c:pt>
                <c:pt idx="1">
                  <c:v>Květen</c:v>
                </c:pt>
                <c:pt idx="2">
                  <c:v>Červen</c:v>
                </c:pt>
              </c:strCache>
            </c:strRef>
          </c:cat>
          <c:val>
            <c:numRef>
              <c:f>('8.12'!$B$10,'8.12'!$D$10,'8.12'!$F$10)</c:f>
              <c:numCache>
                <c:formatCode>#\ ##0.0</c:formatCode>
                <c:ptCount val="3"/>
                <c:pt idx="0">
                  <c:v>94369.168000000005</c:v>
                </c:pt>
                <c:pt idx="1">
                  <c:v>39953.633999999998</c:v>
                </c:pt>
                <c:pt idx="2">
                  <c:v>28920.059000000001</c:v>
                </c:pt>
              </c:numCache>
            </c:numRef>
          </c:val>
          <c:extLst>
            <c:ext xmlns:c16="http://schemas.microsoft.com/office/drawing/2014/chart" uri="{C3380CC4-5D6E-409C-BE32-E72D297353CC}">
              <c16:uniqueId val="{00000000-2D92-4281-A4C1-DC17004EBD29}"/>
            </c:ext>
          </c:extLst>
        </c:ser>
        <c:ser>
          <c:idx val="1"/>
          <c:order val="1"/>
          <c:tx>
            <c:strRef>
              <c:f>'8.12'!$A$11</c:f>
              <c:strCache>
                <c:ptCount val="1"/>
                <c:pt idx="0">
                  <c:v>Bioplyn</c:v>
                </c:pt>
              </c:strCache>
            </c:strRef>
          </c:tx>
          <c:spPr>
            <a:solidFill>
              <a:srgbClr val="5A6588"/>
            </a:solidFill>
          </c:spPr>
          <c:invertIfNegative val="0"/>
          <c:cat>
            <c:strRef>
              <c:f>'8.12'!$C$38:$E$38</c:f>
              <c:strCache>
                <c:ptCount val="3"/>
                <c:pt idx="0">
                  <c:v>Duben</c:v>
                </c:pt>
                <c:pt idx="1">
                  <c:v>Květen</c:v>
                </c:pt>
                <c:pt idx="2">
                  <c:v>Červen</c:v>
                </c:pt>
              </c:strCache>
            </c:strRef>
          </c:cat>
          <c:val>
            <c:numRef>
              <c:f>('8.12'!$B$11,'8.12'!$D$11,'8.12'!$F$11)</c:f>
              <c:numCache>
                <c:formatCode>#\ ##0.0</c:formatCode>
                <c:ptCount val="3"/>
                <c:pt idx="0">
                  <c:v>4055.9520000000002</c:v>
                </c:pt>
                <c:pt idx="1">
                  <c:v>3510.3609999999999</c:v>
                </c:pt>
                <c:pt idx="2">
                  <c:v>2345.54</c:v>
                </c:pt>
              </c:numCache>
            </c:numRef>
          </c:val>
          <c:extLst>
            <c:ext xmlns:c16="http://schemas.microsoft.com/office/drawing/2014/chart" uri="{C3380CC4-5D6E-409C-BE32-E72D297353CC}">
              <c16:uniqueId val="{00000001-2D92-4281-A4C1-DC17004EBD29}"/>
            </c:ext>
          </c:extLst>
        </c:ser>
        <c:ser>
          <c:idx val="2"/>
          <c:order val="2"/>
          <c:tx>
            <c:strRef>
              <c:f>'8.12'!$A$12</c:f>
              <c:strCache>
                <c:ptCount val="1"/>
                <c:pt idx="0">
                  <c:v>Černé uhlí</c:v>
                </c:pt>
              </c:strCache>
            </c:strRef>
          </c:tx>
          <c:spPr>
            <a:solidFill>
              <a:srgbClr val="9198B0"/>
            </a:solidFill>
          </c:spPr>
          <c:invertIfNegative val="0"/>
          <c:cat>
            <c:strRef>
              <c:f>'8.12'!$C$38:$E$38</c:f>
              <c:strCache>
                <c:ptCount val="3"/>
                <c:pt idx="0">
                  <c:v>Duben</c:v>
                </c:pt>
                <c:pt idx="1">
                  <c:v>Květen</c:v>
                </c:pt>
                <c:pt idx="2">
                  <c:v>Červen</c:v>
                </c:pt>
              </c:strCache>
            </c:strRef>
          </c:cat>
          <c:val>
            <c:numRef>
              <c:f>('8.12'!$B$12,'8.12'!$D$12,'8.12'!$F$12)</c:f>
              <c:numCache>
                <c:formatCode>#\ ##0.0</c:formatCode>
                <c:ptCount val="3"/>
                <c:pt idx="0">
                  <c:v>0</c:v>
                </c:pt>
                <c:pt idx="1">
                  <c:v>0</c:v>
                </c:pt>
                <c:pt idx="2">
                  <c:v>0</c:v>
                </c:pt>
              </c:numCache>
            </c:numRef>
          </c:val>
          <c:extLst>
            <c:ext xmlns:c16="http://schemas.microsoft.com/office/drawing/2014/chart" uri="{C3380CC4-5D6E-409C-BE32-E72D297353CC}">
              <c16:uniqueId val="{00000002-2D92-4281-A4C1-DC17004EBD29}"/>
            </c:ext>
          </c:extLst>
        </c:ser>
        <c:ser>
          <c:idx val="3"/>
          <c:order val="3"/>
          <c:tx>
            <c:strRef>
              <c:f>'8.12'!$A$13</c:f>
              <c:strCache>
                <c:ptCount val="1"/>
                <c:pt idx="0">
                  <c:v>Elektrická energie</c:v>
                </c:pt>
              </c:strCache>
            </c:strRef>
          </c:tx>
          <c:spPr>
            <a:solidFill>
              <a:srgbClr val="C8CBD7"/>
            </a:solidFill>
          </c:spPr>
          <c:invertIfNegative val="0"/>
          <c:cat>
            <c:strRef>
              <c:f>'8.12'!$C$38:$E$38</c:f>
              <c:strCache>
                <c:ptCount val="3"/>
                <c:pt idx="0">
                  <c:v>Duben</c:v>
                </c:pt>
                <c:pt idx="1">
                  <c:v>Květen</c:v>
                </c:pt>
                <c:pt idx="2">
                  <c:v>Červen</c:v>
                </c:pt>
              </c:strCache>
            </c:strRef>
          </c:cat>
          <c:val>
            <c:numRef>
              <c:f>('8.12'!$B$13,'8.12'!$D$13,'8.12'!$F$13)</c:f>
              <c:numCache>
                <c:formatCode>#\ ##0.0</c:formatCode>
                <c:ptCount val="3"/>
                <c:pt idx="0">
                  <c:v>0</c:v>
                </c:pt>
                <c:pt idx="1">
                  <c:v>0</c:v>
                </c:pt>
                <c:pt idx="2">
                  <c:v>0</c:v>
                </c:pt>
              </c:numCache>
            </c:numRef>
          </c:val>
          <c:extLst>
            <c:ext xmlns:c16="http://schemas.microsoft.com/office/drawing/2014/chart" uri="{C3380CC4-5D6E-409C-BE32-E72D297353CC}">
              <c16:uniqueId val="{00000003-2D92-4281-A4C1-DC17004EBD29}"/>
            </c:ext>
          </c:extLst>
        </c:ser>
        <c:ser>
          <c:idx val="4"/>
          <c:order val="4"/>
          <c:tx>
            <c:strRef>
              <c:f>'8.12'!$A$14</c:f>
              <c:strCache>
                <c:ptCount val="1"/>
                <c:pt idx="0">
                  <c:v>Energie prostředí (tepelné čerpadlo)</c:v>
                </c:pt>
              </c:strCache>
            </c:strRef>
          </c:tx>
          <c:spPr>
            <a:solidFill>
              <a:srgbClr val="E02C1F"/>
            </a:solidFill>
          </c:spPr>
          <c:invertIfNegative val="0"/>
          <c:cat>
            <c:strRef>
              <c:f>'8.12'!$C$38:$E$38</c:f>
              <c:strCache>
                <c:ptCount val="3"/>
                <c:pt idx="0">
                  <c:v>Duben</c:v>
                </c:pt>
                <c:pt idx="1">
                  <c:v>Květen</c:v>
                </c:pt>
                <c:pt idx="2">
                  <c:v>Červen</c:v>
                </c:pt>
              </c:strCache>
            </c:strRef>
          </c:cat>
          <c:val>
            <c:numRef>
              <c:f>('8.12'!$B$14,'8.12'!$D$14,'8.12'!$F$14)</c:f>
              <c:numCache>
                <c:formatCode>#\ ##0.0</c:formatCode>
                <c:ptCount val="3"/>
                <c:pt idx="0">
                  <c:v>0</c:v>
                </c:pt>
                <c:pt idx="1">
                  <c:v>0</c:v>
                </c:pt>
                <c:pt idx="2">
                  <c:v>0</c:v>
                </c:pt>
              </c:numCache>
            </c:numRef>
          </c:val>
          <c:extLst>
            <c:ext xmlns:c16="http://schemas.microsoft.com/office/drawing/2014/chart" uri="{C3380CC4-5D6E-409C-BE32-E72D297353CC}">
              <c16:uniqueId val="{00000004-2D92-4281-A4C1-DC17004EBD29}"/>
            </c:ext>
          </c:extLst>
        </c:ser>
        <c:ser>
          <c:idx val="5"/>
          <c:order val="5"/>
          <c:tx>
            <c:strRef>
              <c:f>'8.12'!$A$15</c:f>
              <c:strCache>
                <c:ptCount val="1"/>
                <c:pt idx="0">
                  <c:v>Energie Slunce (solární kolektor)</c:v>
                </c:pt>
              </c:strCache>
            </c:strRef>
          </c:tx>
          <c:spPr>
            <a:solidFill>
              <a:srgbClr val="E86158"/>
            </a:solidFill>
          </c:spPr>
          <c:invertIfNegative val="0"/>
          <c:cat>
            <c:strRef>
              <c:f>'8.12'!$C$38:$E$38</c:f>
              <c:strCache>
                <c:ptCount val="3"/>
                <c:pt idx="0">
                  <c:v>Duben</c:v>
                </c:pt>
                <c:pt idx="1">
                  <c:v>Květen</c:v>
                </c:pt>
                <c:pt idx="2">
                  <c:v>Červen</c:v>
                </c:pt>
              </c:strCache>
            </c:strRef>
          </c:cat>
          <c:val>
            <c:numRef>
              <c:f>('8.12'!$B$15,'8.12'!$D$15,'8.12'!$F$15)</c:f>
              <c:numCache>
                <c:formatCode>#\ ##0.0</c:formatCode>
                <c:ptCount val="3"/>
                <c:pt idx="0">
                  <c:v>0</c:v>
                </c:pt>
                <c:pt idx="1">
                  <c:v>0</c:v>
                </c:pt>
                <c:pt idx="2">
                  <c:v>0</c:v>
                </c:pt>
              </c:numCache>
            </c:numRef>
          </c:val>
          <c:extLst>
            <c:ext xmlns:c16="http://schemas.microsoft.com/office/drawing/2014/chart" uri="{C3380CC4-5D6E-409C-BE32-E72D297353CC}">
              <c16:uniqueId val="{00000005-2D92-4281-A4C1-DC17004EBD29}"/>
            </c:ext>
          </c:extLst>
        </c:ser>
        <c:ser>
          <c:idx val="6"/>
          <c:order val="6"/>
          <c:tx>
            <c:strRef>
              <c:f>'8.12'!$A$16</c:f>
              <c:strCache>
                <c:ptCount val="1"/>
                <c:pt idx="0">
                  <c:v>Hnědé uhlí</c:v>
                </c:pt>
              </c:strCache>
            </c:strRef>
          </c:tx>
          <c:spPr>
            <a:solidFill>
              <a:srgbClr val="F0948F"/>
            </a:solidFill>
          </c:spPr>
          <c:invertIfNegative val="0"/>
          <c:cat>
            <c:strRef>
              <c:f>'8.12'!$C$38:$E$38</c:f>
              <c:strCache>
                <c:ptCount val="3"/>
                <c:pt idx="0">
                  <c:v>Duben</c:v>
                </c:pt>
                <c:pt idx="1">
                  <c:v>Květen</c:v>
                </c:pt>
                <c:pt idx="2">
                  <c:v>Červen</c:v>
                </c:pt>
              </c:strCache>
            </c:strRef>
          </c:cat>
          <c:val>
            <c:numRef>
              <c:f>('8.12'!$B$16,'8.12'!$D$16,'8.12'!$F$16)</c:f>
              <c:numCache>
                <c:formatCode>#\ ##0.0</c:formatCode>
                <c:ptCount val="3"/>
                <c:pt idx="0">
                  <c:v>1141795.4610000001</c:v>
                </c:pt>
                <c:pt idx="1">
                  <c:v>462427.64800000004</c:v>
                </c:pt>
                <c:pt idx="2">
                  <c:v>324028.90500000003</c:v>
                </c:pt>
              </c:numCache>
            </c:numRef>
          </c:val>
          <c:extLst>
            <c:ext xmlns:c16="http://schemas.microsoft.com/office/drawing/2014/chart" uri="{C3380CC4-5D6E-409C-BE32-E72D297353CC}">
              <c16:uniqueId val="{00000006-2D92-4281-A4C1-DC17004EBD29}"/>
            </c:ext>
          </c:extLst>
        </c:ser>
        <c:ser>
          <c:idx val="7"/>
          <c:order val="7"/>
          <c:tx>
            <c:strRef>
              <c:f>'8.12'!$A$17</c:f>
              <c:strCache>
                <c:ptCount val="1"/>
                <c:pt idx="0">
                  <c:v>Jaderné palivo</c:v>
                </c:pt>
              </c:strCache>
            </c:strRef>
          </c:tx>
          <c:spPr>
            <a:solidFill>
              <a:srgbClr val="F7C9C7"/>
            </a:solidFill>
          </c:spPr>
          <c:invertIfNegative val="0"/>
          <c:cat>
            <c:strRef>
              <c:f>'8.12'!$C$38:$E$38</c:f>
              <c:strCache>
                <c:ptCount val="3"/>
                <c:pt idx="0">
                  <c:v>Duben</c:v>
                </c:pt>
                <c:pt idx="1">
                  <c:v>Květen</c:v>
                </c:pt>
                <c:pt idx="2">
                  <c:v>Červen</c:v>
                </c:pt>
              </c:strCache>
            </c:strRef>
          </c:cat>
          <c:val>
            <c:numRef>
              <c:f>('8.12'!$B$17,'8.12'!$D$17,'8.12'!$F$17)</c:f>
              <c:numCache>
                <c:formatCode>#\ ##0.0</c:formatCode>
                <c:ptCount val="3"/>
                <c:pt idx="0">
                  <c:v>0</c:v>
                </c:pt>
                <c:pt idx="1">
                  <c:v>0</c:v>
                </c:pt>
                <c:pt idx="2">
                  <c:v>0</c:v>
                </c:pt>
              </c:numCache>
            </c:numRef>
          </c:val>
          <c:extLst>
            <c:ext xmlns:c16="http://schemas.microsoft.com/office/drawing/2014/chart" uri="{C3380CC4-5D6E-409C-BE32-E72D297353CC}">
              <c16:uniqueId val="{00000007-2D92-4281-A4C1-DC17004EBD29}"/>
            </c:ext>
          </c:extLst>
        </c:ser>
        <c:ser>
          <c:idx val="8"/>
          <c:order val="8"/>
          <c:tx>
            <c:strRef>
              <c:f>'8.12'!$A$18</c:f>
              <c:strCache>
                <c:ptCount val="1"/>
                <c:pt idx="0">
                  <c:v>Koks</c:v>
                </c:pt>
              </c:strCache>
            </c:strRef>
          </c:tx>
          <c:spPr>
            <a:solidFill>
              <a:srgbClr val="262626"/>
            </a:solidFill>
          </c:spPr>
          <c:invertIfNegative val="0"/>
          <c:cat>
            <c:strRef>
              <c:f>'8.12'!$C$38:$E$38</c:f>
              <c:strCache>
                <c:ptCount val="3"/>
                <c:pt idx="0">
                  <c:v>Duben</c:v>
                </c:pt>
                <c:pt idx="1">
                  <c:v>Květen</c:v>
                </c:pt>
                <c:pt idx="2">
                  <c:v>Červen</c:v>
                </c:pt>
              </c:strCache>
            </c:strRef>
          </c:cat>
          <c:val>
            <c:numRef>
              <c:f>('8.12'!$B$18,'8.12'!$D$18,'8.12'!$F$18)</c:f>
              <c:numCache>
                <c:formatCode>#\ ##0.0</c:formatCode>
                <c:ptCount val="3"/>
                <c:pt idx="0">
                  <c:v>0</c:v>
                </c:pt>
                <c:pt idx="1">
                  <c:v>0</c:v>
                </c:pt>
                <c:pt idx="2">
                  <c:v>0</c:v>
                </c:pt>
              </c:numCache>
            </c:numRef>
          </c:val>
          <c:extLst>
            <c:ext xmlns:c16="http://schemas.microsoft.com/office/drawing/2014/chart" uri="{C3380CC4-5D6E-409C-BE32-E72D297353CC}">
              <c16:uniqueId val="{00000008-2D92-4281-A4C1-DC17004EBD29}"/>
            </c:ext>
          </c:extLst>
        </c:ser>
        <c:ser>
          <c:idx val="9"/>
          <c:order val="9"/>
          <c:tx>
            <c:strRef>
              <c:f>'8.12'!$A$19</c:f>
              <c:strCache>
                <c:ptCount val="1"/>
                <c:pt idx="0">
                  <c:v>Odpadní teplo</c:v>
                </c:pt>
              </c:strCache>
            </c:strRef>
          </c:tx>
          <c:spPr>
            <a:solidFill>
              <a:srgbClr val="646363"/>
            </a:solidFill>
          </c:spPr>
          <c:invertIfNegative val="0"/>
          <c:cat>
            <c:strRef>
              <c:f>'8.12'!$C$38:$E$38</c:f>
              <c:strCache>
                <c:ptCount val="3"/>
                <c:pt idx="0">
                  <c:v>Duben</c:v>
                </c:pt>
                <c:pt idx="1">
                  <c:v>Květen</c:v>
                </c:pt>
                <c:pt idx="2">
                  <c:v>Červen</c:v>
                </c:pt>
              </c:strCache>
            </c:strRef>
          </c:cat>
          <c:val>
            <c:numRef>
              <c:f>('8.12'!$B$19,'8.12'!$D$19,'8.12'!$F$19)</c:f>
              <c:numCache>
                <c:formatCode>#\ ##0.0</c:formatCode>
                <c:ptCount val="3"/>
                <c:pt idx="0">
                  <c:v>3982.826</c:v>
                </c:pt>
                <c:pt idx="1">
                  <c:v>14207.08</c:v>
                </c:pt>
                <c:pt idx="2">
                  <c:v>25870.474000000002</c:v>
                </c:pt>
              </c:numCache>
            </c:numRef>
          </c:val>
          <c:extLst>
            <c:ext xmlns:c16="http://schemas.microsoft.com/office/drawing/2014/chart" uri="{C3380CC4-5D6E-409C-BE32-E72D297353CC}">
              <c16:uniqueId val="{00000009-2D92-4281-A4C1-DC17004EBD29}"/>
            </c:ext>
          </c:extLst>
        </c:ser>
        <c:ser>
          <c:idx val="10"/>
          <c:order val="10"/>
          <c:tx>
            <c:strRef>
              <c:f>'8.12'!$A$20</c:f>
              <c:strCache>
                <c:ptCount val="1"/>
                <c:pt idx="0">
                  <c:v>Ostatní kapalná paliva</c:v>
                </c:pt>
              </c:strCache>
            </c:strRef>
          </c:tx>
          <c:spPr>
            <a:solidFill>
              <a:srgbClr val="9D9D9C"/>
            </a:solidFill>
          </c:spPr>
          <c:invertIfNegative val="0"/>
          <c:cat>
            <c:strRef>
              <c:f>'8.12'!$C$38:$E$38</c:f>
              <c:strCache>
                <c:ptCount val="3"/>
                <c:pt idx="0">
                  <c:v>Duben</c:v>
                </c:pt>
                <c:pt idx="1">
                  <c:v>Květen</c:v>
                </c:pt>
                <c:pt idx="2">
                  <c:v>Červen</c:v>
                </c:pt>
              </c:strCache>
            </c:strRef>
          </c:cat>
          <c:val>
            <c:numRef>
              <c:f>('8.12'!$B$20,'8.12'!$D$20,'8.12'!$F$20)</c:f>
              <c:numCache>
                <c:formatCode>#\ ##0.0</c:formatCode>
                <c:ptCount val="3"/>
                <c:pt idx="0">
                  <c:v>2226.366</c:v>
                </c:pt>
                <c:pt idx="1">
                  <c:v>1492.367</c:v>
                </c:pt>
                <c:pt idx="2">
                  <c:v>1202.999</c:v>
                </c:pt>
              </c:numCache>
            </c:numRef>
          </c:val>
          <c:extLst>
            <c:ext xmlns:c16="http://schemas.microsoft.com/office/drawing/2014/chart" uri="{C3380CC4-5D6E-409C-BE32-E72D297353CC}">
              <c16:uniqueId val="{0000000A-2D92-4281-A4C1-DC17004EBD29}"/>
            </c:ext>
          </c:extLst>
        </c:ser>
        <c:ser>
          <c:idx val="11"/>
          <c:order val="11"/>
          <c:tx>
            <c:strRef>
              <c:f>'8.12'!$A$21</c:f>
              <c:strCache>
                <c:ptCount val="1"/>
                <c:pt idx="0">
                  <c:v>Ostatní pevná paliva</c:v>
                </c:pt>
              </c:strCache>
            </c:strRef>
          </c:tx>
          <c:spPr>
            <a:solidFill>
              <a:srgbClr val="D0D0D0"/>
            </a:solidFill>
          </c:spPr>
          <c:invertIfNegative val="0"/>
          <c:cat>
            <c:strRef>
              <c:f>'8.12'!$C$38:$E$38</c:f>
              <c:strCache>
                <c:ptCount val="3"/>
                <c:pt idx="0">
                  <c:v>Duben</c:v>
                </c:pt>
                <c:pt idx="1">
                  <c:v>Květen</c:v>
                </c:pt>
                <c:pt idx="2">
                  <c:v>Červen</c:v>
                </c:pt>
              </c:strCache>
            </c:strRef>
          </c:cat>
          <c:val>
            <c:numRef>
              <c:f>('8.12'!$B$21,'8.12'!$D$21,'8.12'!$F$21)</c:f>
              <c:numCache>
                <c:formatCode>#\ ##0.0</c:formatCode>
                <c:ptCount val="3"/>
                <c:pt idx="0">
                  <c:v>5980.5330172407848</c:v>
                </c:pt>
                <c:pt idx="1">
                  <c:v>6197.5729338872952</c:v>
                </c:pt>
                <c:pt idx="2">
                  <c:v>7005.5196108417367</c:v>
                </c:pt>
              </c:numCache>
            </c:numRef>
          </c:val>
          <c:extLst>
            <c:ext xmlns:c16="http://schemas.microsoft.com/office/drawing/2014/chart" uri="{C3380CC4-5D6E-409C-BE32-E72D297353CC}">
              <c16:uniqueId val="{0000000B-2D92-4281-A4C1-DC17004EBD29}"/>
            </c:ext>
          </c:extLst>
        </c:ser>
        <c:ser>
          <c:idx val="12"/>
          <c:order val="12"/>
          <c:tx>
            <c:strRef>
              <c:f>'8.12'!$A$22</c:f>
              <c:strCache>
                <c:ptCount val="1"/>
                <c:pt idx="0">
                  <c:v>Ostatní plyny</c:v>
                </c:pt>
              </c:strCache>
            </c:strRef>
          </c:tx>
          <c:spPr>
            <a:pattFill prst="ltUpDiag">
              <a:fgClr>
                <a:srgbClr val="23315F"/>
              </a:fgClr>
              <a:bgClr>
                <a:sysClr val="window" lastClr="FFFFFF"/>
              </a:bgClr>
            </a:pattFill>
          </c:spPr>
          <c:invertIfNegative val="0"/>
          <c:cat>
            <c:strRef>
              <c:f>'8.12'!$C$38:$E$38</c:f>
              <c:strCache>
                <c:ptCount val="3"/>
                <c:pt idx="0">
                  <c:v>Duben</c:v>
                </c:pt>
                <c:pt idx="1">
                  <c:v>Květen</c:v>
                </c:pt>
                <c:pt idx="2">
                  <c:v>Červen</c:v>
                </c:pt>
              </c:strCache>
            </c:strRef>
          </c:cat>
          <c:val>
            <c:numRef>
              <c:f>('8.12'!$B$22,'8.12'!$D$22,'8.12'!$F$22)</c:f>
              <c:numCache>
                <c:formatCode>#\ ##0.0</c:formatCode>
                <c:ptCount val="3"/>
                <c:pt idx="0">
                  <c:v>19745.900000000001</c:v>
                </c:pt>
                <c:pt idx="1">
                  <c:v>58891.03</c:v>
                </c:pt>
                <c:pt idx="2">
                  <c:v>64147.759999999995</c:v>
                </c:pt>
              </c:numCache>
            </c:numRef>
          </c:val>
          <c:extLst>
            <c:ext xmlns:c16="http://schemas.microsoft.com/office/drawing/2014/chart" uri="{C3380CC4-5D6E-409C-BE32-E72D297353CC}">
              <c16:uniqueId val="{0000000C-2D92-4281-A4C1-DC17004EBD29}"/>
            </c:ext>
          </c:extLst>
        </c:ser>
        <c:ser>
          <c:idx val="13"/>
          <c:order val="13"/>
          <c:tx>
            <c:strRef>
              <c:f>'8.12'!$A$23</c:f>
              <c:strCache>
                <c:ptCount val="1"/>
                <c:pt idx="0">
                  <c:v>Ostatní</c:v>
                </c:pt>
              </c:strCache>
            </c:strRef>
          </c:tx>
          <c:spPr>
            <a:pattFill prst="ltUpDiag">
              <a:fgClr>
                <a:srgbClr val="E02C1F"/>
              </a:fgClr>
              <a:bgClr>
                <a:sysClr val="window" lastClr="FFFFFF"/>
              </a:bgClr>
            </a:pattFill>
          </c:spPr>
          <c:invertIfNegative val="0"/>
          <c:cat>
            <c:strRef>
              <c:f>'8.12'!$C$38:$E$38</c:f>
              <c:strCache>
                <c:ptCount val="3"/>
                <c:pt idx="0">
                  <c:v>Duben</c:v>
                </c:pt>
                <c:pt idx="1">
                  <c:v>Květen</c:v>
                </c:pt>
                <c:pt idx="2">
                  <c:v>Červen</c:v>
                </c:pt>
              </c:strCache>
            </c:strRef>
          </c:cat>
          <c:val>
            <c:numRef>
              <c:f>('8.12'!$B$23,'8.12'!$D$23,'8.12'!$F$23)</c:f>
              <c:numCache>
                <c:formatCode>#\ ##0.0</c:formatCode>
                <c:ptCount val="3"/>
                <c:pt idx="0">
                  <c:v>0</c:v>
                </c:pt>
                <c:pt idx="1">
                  <c:v>0</c:v>
                </c:pt>
                <c:pt idx="2">
                  <c:v>0</c:v>
                </c:pt>
              </c:numCache>
            </c:numRef>
          </c:val>
          <c:extLst>
            <c:ext xmlns:c16="http://schemas.microsoft.com/office/drawing/2014/chart" uri="{C3380CC4-5D6E-409C-BE32-E72D297353CC}">
              <c16:uniqueId val="{0000000D-2D92-4281-A4C1-DC17004EBD29}"/>
            </c:ext>
          </c:extLst>
        </c:ser>
        <c:ser>
          <c:idx val="14"/>
          <c:order val="14"/>
          <c:tx>
            <c:strRef>
              <c:f>'8.12'!$A$24</c:f>
              <c:strCache>
                <c:ptCount val="1"/>
                <c:pt idx="0">
                  <c:v>Topné oleje</c:v>
                </c:pt>
              </c:strCache>
            </c:strRef>
          </c:tx>
          <c:spPr>
            <a:pattFill prst="ltUpDiag">
              <a:fgClr>
                <a:srgbClr val="5A6588"/>
              </a:fgClr>
              <a:bgClr>
                <a:sysClr val="window" lastClr="FFFFFF"/>
              </a:bgClr>
            </a:pattFill>
          </c:spPr>
          <c:invertIfNegative val="0"/>
          <c:cat>
            <c:strRef>
              <c:f>'8.12'!$C$38:$E$38</c:f>
              <c:strCache>
                <c:ptCount val="3"/>
                <c:pt idx="0">
                  <c:v>Duben</c:v>
                </c:pt>
                <c:pt idx="1">
                  <c:v>Květen</c:v>
                </c:pt>
                <c:pt idx="2">
                  <c:v>Červen</c:v>
                </c:pt>
              </c:strCache>
            </c:strRef>
          </c:cat>
          <c:val>
            <c:numRef>
              <c:f>('8.12'!$B$24,'8.12'!$D$24,'8.12'!$F$24)</c:f>
              <c:numCache>
                <c:formatCode>#\ ##0.0</c:formatCode>
                <c:ptCount val="3"/>
                <c:pt idx="0">
                  <c:v>2500.5119999999997</c:v>
                </c:pt>
                <c:pt idx="1">
                  <c:v>805.64399999999989</c:v>
                </c:pt>
                <c:pt idx="2">
                  <c:v>1143.155</c:v>
                </c:pt>
              </c:numCache>
            </c:numRef>
          </c:val>
          <c:extLst>
            <c:ext xmlns:c16="http://schemas.microsoft.com/office/drawing/2014/chart" uri="{C3380CC4-5D6E-409C-BE32-E72D297353CC}">
              <c16:uniqueId val="{0000000E-2D92-4281-A4C1-DC17004EBD29}"/>
            </c:ext>
          </c:extLst>
        </c:ser>
        <c:ser>
          <c:idx val="15"/>
          <c:order val="15"/>
          <c:tx>
            <c:strRef>
              <c:f>'8.12'!$A$25</c:f>
              <c:strCache>
                <c:ptCount val="1"/>
                <c:pt idx="0">
                  <c:v>Zemní plyn</c:v>
                </c:pt>
              </c:strCache>
            </c:strRef>
          </c:tx>
          <c:spPr>
            <a:pattFill prst="ltUpDiag">
              <a:fgClr>
                <a:srgbClr val="E86158"/>
              </a:fgClr>
              <a:bgClr>
                <a:sysClr val="window" lastClr="FFFFFF"/>
              </a:bgClr>
            </a:pattFill>
          </c:spPr>
          <c:invertIfNegative val="0"/>
          <c:cat>
            <c:strRef>
              <c:f>'8.12'!$C$38:$E$38</c:f>
              <c:strCache>
                <c:ptCount val="3"/>
                <c:pt idx="0">
                  <c:v>Duben</c:v>
                </c:pt>
                <c:pt idx="1">
                  <c:v>Květen</c:v>
                </c:pt>
                <c:pt idx="2">
                  <c:v>Červen</c:v>
                </c:pt>
              </c:strCache>
            </c:strRef>
          </c:cat>
          <c:val>
            <c:numRef>
              <c:f>('8.12'!$B$25,'8.12'!$D$25,'8.12'!$F$25)</c:f>
              <c:numCache>
                <c:formatCode>#\ ##0.0</c:formatCode>
                <c:ptCount val="3"/>
                <c:pt idx="0">
                  <c:v>483496.49598275911</c:v>
                </c:pt>
                <c:pt idx="1">
                  <c:v>398969.23306611268</c:v>
                </c:pt>
                <c:pt idx="2">
                  <c:v>314088.36738915823</c:v>
                </c:pt>
              </c:numCache>
            </c:numRef>
          </c:val>
          <c:extLst>
            <c:ext xmlns:c16="http://schemas.microsoft.com/office/drawing/2014/chart" uri="{C3380CC4-5D6E-409C-BE32-E72D297353CC}">
              <c16:uniqueId val="{0000000F-2D92-4281-A4C1-DC17004EBD29}"/>
            </c:ext>
          </c:extLst>
        </c:ser>
        <c:dLbls>
          <c:showLegendKey val="0"/>
          <c:showVal val="0"/>
          <c:showCatName val="0"/>
          <c:showSerName val="0"/>
          <c:showPercent val="0"/>
          <c:showBubbleSize val="0"/>
        </c:dLbls>
        <c:gapWidth val="50"/>
        <c:overlap val="100"/>
        <c:axId val="289913088"/>
        <c:axId val="289914880"/>
      </c:barChart>
      <c:catAx>
        <c:axId val="28991308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914880"/>
        <c:crosses val="autoZero"/>
        <c:auto val="1"/>
        <c:lblAlgn val="ctr"/>
        <c:lblOffset val="100"/>
        <c:noMultiLvlLbl val="0"/>
      </c:catAx>
      <c:valAx>
        <c:axId val="289914880"/>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91308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383C-448A-A657-8685270857EA}"/>
              </c:ext>
            </c:extLst>
          </c:dPt>
          <c:dPt>
            <c:idx val="1"/>
            <c:bubble3D val="0"/>
            <c:spPr>
              <a:solidFill>
                <a:schemeClr val="accent2"/>
              </a:solidFill>
            </c:spPr>
            <c:extLst>
              <c:ext xmlns:c16="http://schemas.microsoft.com/office/drawing/2014/chart" uri="{C3380CC4-5D6E-409C-BE32-E72D297353CC}">
                <c16:uniqueId val="{00000003-383C-448A-A657-8685270857EA}"/>
              </c:ext>
            </c:extLst>
          </c:dPt>
          <c:dPt>
            <c:idx val="2"/>
            <c:bubble3D val="0"/>
            <c:spPr>
              <a:solidFill>
                <a:schemeClr val="accent3"/>
              </a:solidFill>
            </c:spPr>
            <c:extLst>
              <c:ext xmlns:c16="http://schemas.microsoft.com/office/drawing/2014/chart" uri="{C3380CC4-5D6E-409C-BE32-E72D297353CC}">
                <c16:uniqueId val="{00000005-383C-448A-A657-8685270857EA}"/>
              </c:ext>
            </c:extLst>
          </c:dPt>
          <c:dPt>
            <c:idx val="3"/>
            <c:bubble3D val="0"/>
            <c:spPr>
              <a:solidFill>
                <a:schemeClr val="accent4"/>
              </a:solidFill>
            </c:spPr>
            <c:extLst>
              <c:ext xmlns:c16="http://schemas.microsoft.com/office/drawing/2014/chart" uri="{C3380CC4-5D6E-409C-BE32-E72D297353CC}">
                <c16:uniqueId val="{00000007-383C-448A-A657-8685270857EA}"/>
              </c:ext>
            </c:extLst>
          </c:dPt>
          <c:dPt>
            <c:idx val="4"/>
            <c:bubble3D val="0"/>
            <c:spPr>
              <a:solidFill>
                <a:schemeClr val="accent5"/>
              </a:solidFill>
            </c:spPr>
            <c:extLst>
              <c:ext xmlns:c16="http://schemas.microsoft.com/office/drawing/2014/chart" uri="{C3380CC4-5D6E-409C-BE32-E72D297353CC}">
                <c16:uniqueId val="{00000009-383C-448A-A657-8685270857EA}"/>
              </c:ext>
            </c:extLst>
          </c:dPt>
          <c:dPt>
            <c:idx val="5"/>
            <c:bubble3D val="0"/>
            <c:spPr>
              <a:solidFill>
                <a:schemeClr val="accent6"/>
              </a:solidFill>
            </c:spPr>
            <c:extLst>
              <c:ext xmlns:c16="http://schemas.microsoft.com/office/drawing/2014/chart" uri="{C3380CC4-5D6E-409C-BE32-E72D297353CC}">
                <c16:uniqueId val="{0000000B-383C-448A-A657-8685270857EA}"/>
              </c:ext>
            </c:extLst>
          </c:dPt>
          <c:dPt>
            <c:idx val="6"/>
            <c:bubble3D val="0"/>
            <c:spPr>
              <a:solidFill>
                <a:srgbClr val="F0948F"/>
              </a:solidFill>
            </c:spPr>
            <c:extLst>
              <c:ext xmlns:c16="http://schemas.microsoft.com/office/drawing/2014/chart" uri="{C3380CC4-5D6E-409C-BE32-E72D297353CC}">
                <c16:uniqueId val="{0000000D-383C-448A-A657-8685270857EA}"/>
              </c:ext>
            </c:extLst>
          </c:dPt>
          <c:dPt>
            <c:idx val="7"/>
            <c:bubble3D val="0"/>
            <c:spPr>
              <a:solidFill>
                <a:srgbClr val="F7C9C7"/>
              </a:solidFill>
            </c:spPr>
            <c:extLst>
              <c:ext xmlns:c16="http://schemas.microsoft.com/office/drawing/2014/chart" uri="{C3380CC4-5D6E-409C-BE32-E72D297353CC}">
                <c16:uniqueId val="{0000000F-383C-448A-A657-8685270857EA}"/>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10-383C-448A-A657-8685270857EA}"/>
            </c:ext>
          </c:extLst>
        </c:ser>
        <c:ser>
          <c:idx val="2"/>
          <c:order val="1"/>
          <c:dPt>
            <c:idx val="0"/>
            <c:bubble3D val="0"/>
            <c:spPr>
              <a:solidFill>
                <a:schemeClr val="accent1"/>
              </a:solidFill>
            </c:spPr>
            <c:extLst>
              <c:ext xmlns:c16="http://schemas.microsoft.com/office/drawing/2014/chart" uri="{C3380CC4-5D6E-409C-BE32-E72D297353CC}">
                <c16:uniqueId val="{00000012-383C-448A-A657-8685270857EA}"/>
              </c:ext>
            </c:extLst>
          </c:dPt>
          <c:dPt>
            <c:idx val="1"/>
            <c:bubble3D val="0"/>
            <c:spPr>
              <a:solidFill>
                <a:schemeClr val="accent2"/>
              </a:solidFill>
            </c:spPr>
            <c:extLst>
              <c:ext xmlns:c16="http://schemas.microsoft.com/office/drawing/2014/chart" uri="{C3380CC4-5D6E-409C-BE32-E72D297353CC}">
                <c16:uniqueId val="{00000014-383C-448A-A657-8685270857EA}"/>
              </c:ext>
            </c:extLst>
          </c:dPt>
          <c:dPt>
            <c:idx val="2"/>
            <c:bubble3D val="0"/>
            <c:spPr>
              <a:solidFill>
                <a:schemeClr val="accent3"/>
              </a:solidFill>
            </c:spPr>
            <c:extLst>
              <c:ext xmlns:c16="http://schemas.microsoft.com/office/drawing/2014/chart" uri="{C3380CC4-5D6E-409C-BE32-E72D297353CC}">
                <c16:uniqueId val="{00000016-383C-448A-A657-8685270857EA}"/>
              </c:ext>
            </c:extLst>
          </c:dPt>
          <c:dPt>
            <c:idx val="3"/>
            <c:bubble3D val="0"/>
            <c:spPr>
              <a:solidFill>
                <a:schemeClr val="accent4"/>
              </a:solidFill>
            </c:spPr>
            <c:extLst>
              <c:ext xmlns:c16="http://schemas.microsoft.com/office/drawing/2014/chart" uri="{C3380CC4-5D6E-409C-BE32-E72D297353CC}">
                <c16:uniqueId val="{00000018-383C-448A-A657-8685270857EA}"/>
              </c:ext>
            </c:extLst>
          </c:dPt>
          <c:dPt>
            <c:idx val="4"/>
            <c:bubble3D val="0"/>
            <c:spPr>
              <a:solidFill>
                <a:schemeClr val="accent5"/>
              </a:solidFill>
            </c:spPr>
            <c:extLst>
              <c:ext xmlns:c16="http://schemas.microsoft.com/office/drawing/2014/chart" uri="{C3380CC4-5D6E-409C-BE32-E72D297353CC}">
                <c16:uniqueId val="{0000001A-383C-448A-A657-8685270857EA}"/>
              </c:ext>
            </c:extLst>
          </c:dPt>
          <c:dPt>
            <c:idx val="5"/>
            <c:bubble3D val="0"/>
            <c:spPr>
              <a:solidFill>
                <a:schemeClr val="accent6"/>
              </a:solidFill>
            </c:spPr>
            <c:extLst>
              <c:ext xmlns:c16="http://schemas.microsoft.com/office/drawing/2014/chart" uri="{C3380CC4-5D6E-409C-BE32-E72D297353CC}">
                <c16:uniqueId val="{0000001C-383C-448A-A657-8685270857EA}"/>
              </c:ext>
            </c:extLst>
          </c:dPt>
          <c:dPt>
            <c:idx val="6"/>
            <c:bubble3D val="0"/>
            <c:spPr>
              <a:solidFill>
                <a:srgbClr val="F0948F"/>
              </a:solidFill>
            </c:spPr>
            <c:extLst>
              <c:ext xmlns:c16="http://schemas.microsoft.com/office/drawing/2014/chart" uri="{C3380CC4-5D6E-409C-BE32-E72D297353CC}">
                <c16:uniqueId val="{0000001E-383C-448A-A657-8685270857EA}"/>
              </c:ext>
            </c:extLst>
          </c:dPt>
          <c:dPt>
            <c:idx val="7"/>
            <c:bubble3D val="0"/>
            <c:spPr>
              <a:solidFill>
                <a:srgbClr val="F7C9C7"/>
              </a:solidFill>
            </c:spPr>
            <c:extLst>
              <c:ext xmlns:c16="http://schemas.microsoft.com/office/drawing/2014/chart" uri="{C3380CC4-5D6E-409C-BE32-E72D297353CC}">
                <c16:uniqueId val="{00000020-383C-448A-A657-8685270857EA}"/>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21-383C-448A-A657-8685270857EA}"/>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'5.2'!$O$7</c:f>
              <c:strCache>
                <c:ptCount val="1"/>
              </c:strCache>
            </c:strRef>
          </c:tx>
          <c:spPr>
            <a:solidFill>
              <a:schemeClr val="tx2"/>
            </a:solidFill>
          </c:spPr>
          <c:invertIfNegative val="0"/>
          <c:cat>
            <c:numRef>
              <c:f>'5.2'!$P$6</c:f>
              <c:numCache>
                <c:formatCode>General</c:formatCode>
                <c:ptCount val="1"/>
              </c:numCache>
            </c:numRef>
          </c:cat>
          <c:val>
            <c:numRef>
              <c:f>'5.2'!$P$7</c:f>
              <c:numCache>
                <c:formatCode>#\ ##0.0</c:formatCode>
                <c:ptCount val="1"/>
              </c:numCache>
            </c:numRef>
          </c:val>
          <c:extLst>
            <c:ext xmlns:c16="http://schemas.microsoft.com/office/drawing/2014/chart" uri="{C3380CC4-5D6E-409C-BE32-E72D297353CC}">
              <c16:uniqueId val="{00000000-C881-4992-8822-015BC78A9487}"/>
            </c:ext>
          </c:extLst>
        </c:ser>
        <c:ser>
          <c:idx val="1"/>
          <c:order val="1"/>
          <c:tx>
            <c:strRef>
              <c:f>'5.2'!$O$8</c:f>
              <c:strCache>
                <c:ptCount val="1"/>
              </c:strCache>
            </c:strRef>
          </c:tx>
          <c:spPr>
            <a:solidFill>
              <a:schemeClr val="accent2"/>
            </a:solidFill>
          </c:spPr>
          <c:invertIfNegative val="0"/>
          <c:cat>
            <c:numRef>
              <c:f>'5.2'!$P$6</c:f>
              <c:numCache>
                <c:formatCode>General</c:formatCode>
                <c:ptCount val="1"/>
              </c:numCache>
            </c:numRef>
          </c:cat>
          <c:val>
            <c:numRef>
              <c:f>'5.2'!$P$8</c:f>
              <c:numCache>
                <c:formatCode>#\ ##0.0</c:formatCode>
                <c:ptCount val="1"/>
              </c:numCache>
            </c:numRef>
          </c:val>
          <c:extLst>
            <c:ext xmlns:c16="http://schemas.microsoft.com/office/drawing/2014/chart" uri="{C3380CC4-5D6E-409C-BE32-E72D297353CC}">
              <c16:uniqueId val="{00000001-C881-4992-8822-015BC78A9487}"/>
            </c:ext>
          </c:extLst>
        </c:ser>
        <c:ser>
          <c:idx val="2"/>
          <c:order val="2"/>
          <c:tx>
            <c:strRef>
              <c:f>'5.2'!$O$9</c:f>
              <c:strCache>
                <c:ptCount val="1"/>
              </c:strCache>
            </c:strRef>
          </c:tx>
          <c:spPr>
            <a:solidFill>
              <a:schemeClr val="accent3"/>
            </a:solidFill>
          </c:spPr>
          <c:invertIfNegative val="0"/>
          <c:cat>
            <c:numRef>
              <c:f>'5.2'!$P$6</c:f>
              <c:numCache>
                <c:formatCode>General</c:formatCode>
                <c:ptCount val="1"/>
              </c:numCache>
            </c:numRef>
          </c:cat>
          <c:val>
            <c:numRef>
              <c:f>'5.2'!$P$9</c:f>
              <c:numCache>
                <c:formatCode>#\ ##0.0</c:formatCode>
                <c:ptCount val="1"/>
              </c:numCache>
            </c:numRef>
          </c:val>
          <c:extLst>
            <c:ext xmlns:c16="http://schemas.microsoft.com/office/drawing/2014/chart" uri="{C3380CC4-5D6E-409C-BE32-E72D297353CC}">
              <c16:uniqueId val="{00000002-C881-4992-8822-015BC78A9487}"/>
            </c:ext>
          </c:extLst>
        </c:ser>
        <c:ser>
          <c:idx val="3"/>
          <c:order val="3"/>
          <c:tx>
            <c:strRef>
              <c:f>'5.2'!$O$10</c:f>
              <c:strCache>
                <c:ptCount val="1"/>
              </c:strCache>
            </c:strRef>
          </c:tx>
          <c:spPr>
            <a:solidFill>
              <a:schemeClr val="accent4"/>
            </a:solidFill>
          </c:spPr>
          <c:invertIfNegative val="0"/>
          <c:cat>
            <c:numRef>
              <c:f>'5.2'!$P$6</c:f>
              <c:numCache>
                <c:formatCode>General</c:formatCode>
                <c:ptCount val="1"/>
              </c:numCache>
            </c:numRef>
          </c:cat>
          <c:val>
            <c:numRef>
              <c:f>'5.2'!$P$10</c:f>
              <c:numCache>
                <c:formatCode>#\ ##0.0</c:formatCode>
                <c:ptCount val="1"/>
              </c:numCache>
            </c:numRef>
          </c:val>
          <c:extLst>
            <c:ext xmlns:c16="http://schemas.microsoft.com/office/drawing/2014/chart" uri="{C3380CC4-5D6E-409C-BE32-E72D297353CC}">
              <c16:uniqueId val="{00000003-C881-4992-8822-015BC78A9487}"/>
            </c:ext>
          </c:extLst>
        </c:ser>
        <c:ser>
          <c:idx val="4"/>
          <c:order val="4"/>
          <c:tx>
            <c:strRef>
              <c:f>'5.2'!$O$11</c:f>
              <c:strCache>
                <c:ptCount val="1"/>
              </c:strCache>
            </c:strRef>
          </c:tx>
          <c:spPr>
            <a:solidFill>
              <a:schemeClr val="accent5"/>
            </a:solidFill>
          </c:spPr>
          <c:invertIfNegative val="0"/>
          <c:cat>
            <c:numRef>
              <c:f>'5.2'!$P$6</c:f>
              <c:numCache>
                <c:formatCode>General</c:formatCode>
                <c:ptCount val="1"/>
              </c:numCache>
            </c:numRef>
          </c:cat>
          <c:val>
            <c:numRef>
              <c:f>'5.2'!$P$11</c:f>
              <c:numCache>
                <c:formatCode>#\ ##0.0</c:formatCode>
                <c:ptCount val="1"/>
              </c:numCache>
            </c:numRef>
          </c:val>
          <c:extLst>
            <c:ext xmlns:c16="http://schemas.microsoft.com/office/drawing/2014/chart" uri="{C3380CC4-5D6E-409C-BE32-E72D297353CC}">
              <c16:uniqueId val="{00000004-C881-4992-8822-015BC78A9487}"/>
            </c:ext>
          </c:extLst>
        </c:ser>
        <c:ser>
          <c:idx val="5"/>
          <c:order val="5"/>
          <c:tx>
            <c:strRef>
              <c:f>'5.2'!$O$12</c:f>
              <c:strCache>
                <c:ptCount val="1"/>
              </c:strCache>
            </c:strRef>
          </c:tx>
          <c:spPr>
            <a:solidFill>
              <a:schemeClr val="accent6"/>
            </a:solidFill>
          </c:spPr>
          <c:invertIfNegative val="0"/>
          <c:cat>
            <c:numRef>
              <c:f>'5.2'!$P$6</c:f>
              <c:numCache>
                <c:formatCode>General</c:formatCode>
                <c:ptCount val="1"/>
              </c:numCache>
            </c:numRef>
          </c:cat>
          <c:val>
            <c:numRef>
              <c:f>'5.2'!$P$12</c:f>
              <c:numCache>
                <c:formatCode>#\ ##0.0</c:formatCode>
                <c:ptCount val="1"/>
              </c:numCache>
            </c:numRef>
          </c:val>
          <c:extLst>
            <c:ext xmlns:c16="http://schemas.microsoft.com/office/drawing/2014/chart" uri="{C3380CC4-5D6E-409C-BE32-E72D297353CC}">
              <c16:uniqueId val="{00000005-C881-4992-8822-015BC78A9487}"/>
            </c:ext>
          </c:extLst>
        </c:ser>
        <c:ser>
          <c:idx val="6"/>
          <c:order val="6"/>
          <c:tx>
            <c:strRef>
              <c:f>'5.2'!$O$13</c:f>
              <c:strCache>
                <c:ptCount val="1"/>
              </c:strCache>
            </c:strRef>
          </c:tx>
          <c:spPr>
            <a:solidFill>
              <a:srgbClr val="F0948F"/>
            </a:solidFill>
          </c:spPr>
          <c:invertIfNegative val="0"/>
          <c:cat>
            <c:numRef>
              <c:f>'5.2'!$P$6</c:f>
              <c:numCache>
                <c:formatCode>General</c:formatCode>
                <c:ptCount val="1"/>
              </c:numCache>
            </c:numRef>
          </c:cat>
          <c:val>
            <c:numRef>
              <c:f>'5.2'!$P$13</c:f>
              <c:numCache>
                <c:formatCode>#\ ##0.0</c:formatCode>
                <c:ptCount val="1"/>
              </c:numCache>
            </c:numRef>
          </c:val>
          <c:extLst>
            <c:ext xmlns:c16="http://schemas.microsoft.com/office/drawing/2014/chart" uri="{C3380CC4-5D6E-409C-BE32-E72D297353CC}">
              <c16:uniqueId val="{00000006-C881-4992-8822-015BC78A9487}"/>
            </c:ext>
          </c:extLst>
        </c:ser>
        <c:ser>
          <c:idx val="7"/>
          <c:order val="7"/>
          <c:tx>
            <c:strRef>
              <c:f>'5.2'!$O$14</c:f>
              <c:strCache>
                <c:ptCount val="1"/>
              </c:strCache>
            </c:strRef>
          </c:tx>
          <c:spPr>
            <a:solidFill>
              <a:srgbClr val="F7C9C7"/>
            </a:solidFill>
          </c:spPr>
          <c:invertIfNegative val="0"/>
          <c:cat>
            <c:numRef>
              <c:f>'5.2'!$P$6</c:f>
              <c:numCache>
                <c:formatCode>General</c:formatCode>
                <c:ptCount val="1"/>
              </c:numCache>
            </c:numRef>
          </c:cat>
          <c:val>
            <c:numRef>
              <c:f>'5.2'!$P$14</c:f>
              <c:numCache>
                <c:formatCode>#\ ##0.0</c:formatCode>
                <c:ptCount val="1"/>
              </c:numCache>
            </c:numRef>
          </c:val>
          <c:extLst>
            <c:ext xmlns:c16="http://schemas.microsoft.com/office/drawing/2014/chart" uri="{C3380CC4-5D6E-409C-BE32-E72D297353CC}">
              <c16:uniqueId val="{00000007-C881-4992-8822-015BC78A9487}"/>
            </c:ext>
          </c:extLst>
        </c:ser>
        <c:ser>
          <c:idx val="8"/>
          <c:order val="8"/>
          <c:tx>
            <c:strRef>
              <c:f>'5.2'!$O$15</c:f>
              <c:strCache>
                <c:ptCount val="1"/>
              </c:strCache>
            </c:strRef>
          </c:tx>
          <c:spPr>
            <a:solidFill>
              <a:schemeClr val="tx1"/>
            </a:solidFill>
          </c:spPr>
          <c:invertIfNegative val="0"/>
          <c:cat>
            <c:numRef>
              <c:f>'5.2'!$P$6</c:f>
              <c:numCache>
                <c:formatCode>General</c:formatCode>
                <c:ptCount val="1"/>
              </c:numCache>
            </c:numRef>
          </c:cat>
          <c:val>
            <c:numRef>
              <c:f>'5.2'!$P$15</c:f>
              <c:numCache>
                <c:formatCode>#\ ##0.0</c:formatCode>
                <c:ptCount val="1"/>
              </c:numCache>
            </c:numRef>
          </c:val>
          <c:extLst>
            <c:ext xmlns:c16="http://schemas.microsoft.com/office/drawing/2014/chart" uri="{C3380CC4-5D6E-409C-BE32-E72D297353CC}">
              <c16:uniqueId val="{00000008-C881-4992-8822-015BC78A9487}"/>
            </c:ext>
          </c:extLst>
        </c:ser>
        <c:ser>
          <c:idx val="9"/>
          <c:order val="9"/>
          <c:tx>
            <c:strRef>
              <c:f>'5.2'!$O$16</c:f>
              <c:strCache>
                <c:ptCount val="1"/>
              </c:strCache>
            </c:strRef>
          </c:tx>
          <c:spPr>
            <a:solidFill>
              <a:srgbClr val="646363"/>
            </a:solidFill>
          </c:spPr>
          <c:invertIfNegative val="0"/>
          <c:cat>
            <c:numRef>
              <c:f>'5.2'!$P$6</c:f>
              <c:numCache>
                <c:formatCode>General</c:formatCode>
                <c:ptCount val="1"/>
              </c:numCache>
            </c:numRef>
          </c:cat>
          <c:val>
            <c:numRef>
              <c:f>'5.2'!$P$16</c:f>
              <c:numCache>
                <c:formatCode>#\ ##0.0</c:formatCode>
                <c:ptCount val="1"/>
              </c:numCache>
            </c:numRef>
          </c:val>
          <c:extLst>
            <c:ext xmlns:c16="http://schemas.microsoft.com/office/drawing/2014/chart" uri="{C3380CC4-5D6E-409C-BE32-E72D297353CC}">
              <c16:uniqueId val="{00000009-C881-4992-8822-015BC78A9487}"/>
            </c:ext>
          </c:extLst>
        </c:ser>
        <c:ser>
          <c:idx val="10"/>
          <c:order val="10"/>
          <c:tx>
            <c:strRef>
              <c:f>'5.2'!$O$17</c:f>
              <c:strCache>
                <c:ptCount val="1"/>
              </c:strCache>
            </c:strRef>
          </c:tx>
          <c:spPr>
            <a:solidFill>
              <a:srgbClr val="9D9D9C"/>
            </a:solidFill>
          </c:spPr>
          <c:invertIfNegative val="0"/>
          <c:cat>
            <c:numRef>
              <c:f>'5.2'!$P$6</c:f>
              <c:numCache>
                <c:formatCode>General</c:formatCode>
                <c:ptCount val="1"/>
              </c:numCache>
            </c:numRef>
          </c:cat>
          <c:val>
            <c:numRef>
              <c:f>'5.2'!$P$17</c:f>
              <c:numCache>
                <c:formatCode>#\ ##0.0</c:formatCode>
                <c:ptCount val="1"/>
              </c:numCache>
            </c:numRef>
          </c:val>
          <c:extLst>
            <c:ext xmlns:c16="http://schemas.microsoft.com/office/drawing/2014/chart" uri="{C3380CC4-5D6E-409C-BE32-E72D297353CC}">
              <c16:uniqueId val="{0000000A-C881-4992-8822-015BC78A9487}"/>
            </c:ext>
          </c:extLst>
        </c:ser>
        <c:ser>
          <c:idx val="11"/>
          <c:order val="11"/>
          <c:tx>
            <c:strRef>
              <c:f>'5.2'!$O$18</c:f>
              <c:strCache>
                <c:ptCount val="1"/>
              </c:strCache>
            </c:strRef>
          </c:tx>
          <c:spPr>
            <a:solidFill>
              <a:srgbClr val="D0D0D0"/>
            </a:solidFill>
          </c:spPr>
          <c:invertIfNegative val="0"/>
          <c:cat>
            <c:numRef>
              <c:f>'5.2'!$P$6</c:f>
              <c:numCache>
                <c:formatCode>General</c:formatCode>
                <c:ptCount val="1"/>
              </c:numCache>
            </c:numRef>
          </c:cat>
          <c:val>
            <c:numRef>
              <c:f>'5.2'!$P$18</c:f>
              <c:numCache>
                <c:formatCode>#\ ##0.0</c:formatCode>
                <c:ptCount val="1"/>
              </c:numCache>
            </c:numRef>
          </c:val>
          <c:extLst>
            <c:ext xmlns:c16="http://schemas.microsoft.com/office/drawing/2014/chart" uri="{C3380CC4-5D6E-409C-BE32-E72D297353CC}">
              <c16:uniqueId val="{0000000B-C881-4992-8822-015BC78A9487}"/>
            </c:ext>
          </c:extLst>
        </c:ser>
        <c:ser>
          <c:idx val="12"/>
          <c:order val="12"/>
          <c:tx>
            <c:strRef>
              <c:f>'5.2'!$O$19</c:f>
              <c:strCache>
                <c:ptCount val="1"/>
              </c:strCache>
            </c:strRef>
          </c:tx>
          <c:spPr>
            <a:pattFill prst="ltUpDiag">
              <a:fgClr>
                <a:schemeClr val="tx2"/>
              </a:fgClr>
              <a:bgClr>
                <a:schemeClr val="bg1"/>
              </a:bgClr>
            </a:pattFill>
          </c:spPr>
          <c:invertIfNegative val="0"/>
          <c:cat>
            <c:numRef>
              <c:f>'5.2'!$P$6</c:f>
              <c:numCache>
                <c:formatCode>General</c:formatCode>
                <c:ptCount val="1"/>
              </c:numCache>
            </c:numRef>
          </c:cat>
          <c:val>
            <c:numRef>
              <c:f>'5.2'!$P$19</c:f>
              <c:numCache>
                <c:formatCode>#\ ##0.0</c:formatCode>
                <c:ptCount val="1"/>
              </c:numCache>
            </c:numRef>
          </c:val>
          <c:extLst>
            <c:ext xmlns:c16="http://schemas.microsoft.com/office/drawing/2014/chart" uri="{C3380CC4-5D6E-409C-BE32-E72D297353CC}">
              <c16:uniqueId val="{0000000C-C881-4992-8822-015BC78A9487}"/>
            </c:ext>
          </c:extLst>
        </c:ser>
        <c:ser>
          <c:idx val="13"/>
          <c:order val="13"/>
          <c:tx>
            <c:strRef>
              <c:f>'5.2'!$O$20</c:f>
              <c:strCache>
                <c:ptCount val="1"/>
              </c:strCache>
            </c:strRef>
          </c:tx>
          <c:spPr>
            <a:pattFill prst="ltUpDiag">
              <a:fgClr>
                <a:schemeClr val="accent5"/>
              </a:fgClr>
              <a:bgClr>
                <a:schemeClr val="bg1"/>
              </a:bgClr>
            </a:pattFill>
          </c:spPr>
          <c:invertIfNegative val="0"/>
          <c:cat>
            <c:numRef>
              <c:f>'5.2'!$P$6</c:f>
              <c:numCache>
                <c:formatCode>General</c:formatCode>
                <c:ptCount val="1"/>
              </c:numCache>
            </c:numRef>
          </c:cat>
          <c:val>
            <c:numRef>
              <c:f>'5.2'!$P$20</c:f>
              <c:numCache>
                <c:formatCode>#\ ##0.0</c:formatCode>
                <c:ptCount val="1"/>
              </c:numCache>
            </c:numRef>
          </c:val>
          <c:extLst>
            <c:ext xmlns:c16="http://schemas.microsoft.com/office/drawing/2014/chart" uri="{C3380CC4-5D6E-409C-BE32-E72D297353CC}">
              <c16:uniqueId val="{0000000D-C881-4992-8822-015BC78A9487}"/>
            </c:ext>
          </c:extLst>
        </c:ser>
        <c:dLbls>
          <c:showLegendKey val="0"/>
          <c:showVal val="0"/>
          <c:showCatName val="0"/>
          <c:showSerName val="0"/>
          <c:showPercent val="0"/>
          <c:showBubbleSize val="0"/>
        </c:dLbls>
        <c:gapWidth val="150"/>
        <c:axId val="226242560"/>
        <c:axId val="226244096"/>
      </c:barChart>
      <c:catAx>
        <c:axId val="226242560"/>
        <c:scaling>
          <c:orientation val="minMax"/>
        </c:scaling>
        <c:delete val="1"/>
        <c:axPos val="b"/>
        <c:numFmt formatCode="General" sourceLinked="1"/>
        <c:majorTickMark val="out"/>
        <c:minorTickMark val="none"/>
        <c:tickLblPos val="nextTo"/>
        <c:crossAx val="226244096"/>
        <c:crosses val="autoZero"/>
        <c:auto val="1"/>
        <c:lblAlgn val="ctr"/>
        <c:lblOffset val="100"/>
        <c:noMultiLvlLbl val="0"/>
      </c:catAx>
      <c:valAx>
        <c:axId val="226244096"/>
        <c:scaling>
          <c:orientation val="minMax"/>
        </c:scaling>
        <c:delete val="1"/>
        <c:axPos val="l"/>
        <c:numFmt formatCode="#\ ##0.0" sourceLinked="1"/>
        <c:majorTickMark val="out"/>
        <c:minorTickMark val="none"/>
        <c:tickLblPos val="nextTo"/>
        <c:crossAx val="226242560"/>
        <c:crosses val="autoZero"/>
        <c:crossBetween val="between"/>
      </c:valAx>
      <c:spPr>
        <a:noFill/>
      </c:spPr>
    </c:plotArea>
    <c:legend>
      <c:legendPos val="r"/>
      <c:layout>
        <c:manualLayout>
          <c:xMode val="edge"/>
          <c:yMode val="edge"/>
          <c:x val="0"/>
          <c:y val="0"/>
          <c:w val="1"/>
          <c:h val="0.97142857142857142"/>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2D71-470A-BD04-2EF80EA2F797}"/>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2D71-470A-BD04-2EF80EA2F797}"/>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2D71-470A-BD04-2EF80EA2F797}"/>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2D71-470A-BD04-2EF80EA2F797}"/>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2D71-470A-BD04-2EF80EA2F797}"/>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2D71-470A-BD04-2EF80EA2F797}"/>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2D71-470A-BD04-2EF80EA2F797}"/>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2D71-470A-BD04-2EF80EA2F797}"/>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2D71-470A-BD04-2EF80EA2F797}"/>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2D71-470A-BD04-2EF80EA2F797}"/>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2D71-470A-BD04-2EF80EA2F797}"/>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2D71-470A-BD04-2EF80EA2F797}"/>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2D71-470A-BD04-2EF80EA2F797}"/>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2D71-470A-BD04-2EF80EA2F797}"/>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2D71-470A-BD04-2EF80EA2F797}"/>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2D71-470A-BD04-2EF80EA2F797}"/>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3.9457994814478474E-4"/>
          <c:y val="1.52075774448875E-2"/>
        </c:manualLayout>
      </c:layout>
      <c:overlay val="0"/>
    </c:title>
    <c:autoTitleDeleted val="0"/>
    <c:plotArea>
      <c:layout>
        <c:manualLayout>
          <c:layoutTarget val="inner"/>
          <c:xMode val="edge"/>
          <c:yMode val="edge"/>
          <c:x val="8.5881076928623928E-2"/>
          <c:y val="0.24384722882835361"/>
          <c:w val="0.56601702853467917"/>
          <c:h val="0.58769951494813721"/>
        </c:manualLayout>
      </c:layout>
      <c:barChart>
        <c:barDir val="col"/>
        <c:grouping val="stacked"/>
        <c:varyColors val="0"/>
        <c:ser>
          <c:idx val="0"/>
          <c:order val="0"/>
          <c:tx>
            <c:strRef>
              <c:f>'8.13'!$A$27</c:f>
              <c:strCache>
                <c:ptCount val="1"/>
                <c:pt idx="0">
                  <c:v>Průmysl</c:v>
                </c:pt>
              </c:strCache>
            </c:strRef>
          </c:tx>
          <c:invertIfNegative val="0"/>
          <c:cat>
            <c:strRef>
              <c:f>'8.13'!$C$38:$E$38</c:f>
              <c:strCache>
                <c:ptCount val="3"/>
                <c:pt idx="0">
                  <c:v>Duben</c:v>
                </c:pt>
                <c:pt idx="1">
                  <c:v>Květen</c:v>
                </c:pt>
                <c:pt idx="2">
                  <c:v>Červen</c:v>
                </c:pt>
              </c:strCache>
            </c:strRef>
          </c:cat>
          <c:val>
            <c:numRef>
              <c:f>('8.13'!$B$27,'8.13'!$D$27,'8.13'!$F$27)</c:f>
              <c:numCache>
                <c:formatCode>#\ ##0.0</c:formatCode>
                <c:ptCount val="3"/>
                <c:pt idx="0">
                  <c:v>300135.19099999999</c:v>
                </c:pt>
                <c:pt idx="1">
                  <c:v>282552.087</c:v>
                </c:pt>
                <c:pt idx="2">
                  <c:v>237150.50399999999</c:v>
                </c:pt>
              </c:numCache>
            </c:numRef>
          </c:val>
          <c:extLst>
            <c:ext xmlns:c16="http://schemas.microsoft.com/office/drawing/2014/chart" uri="{C3380CC4-5D6E-409C-BE32-E72D297353CC}">
              <c16:uniqueId val="{00000000-1CD6-4B2A-9094-E970C7D48315}"/>
            </c:ext>
          </c:extLst>
        </c:ser>
        <c:ser>
          <c:idx val="1"/>
          <c:order val="1"/>
          <c:tx>
            <c:strRef>
              <c:f>'8.13'!$A$28</c:f>
              <c:strCache>
                <c:ptCount val="1"/>
                <c:pt idx="0">
                  <c:v>Energetika</c:v>
                </c:pt>
              </c:strCache>
            </c:strRef>
          </c:tx>
          <c:invertIfNegative val="0"/>
          <c:cat>
            <c:strRef>
              <c:f>'8.13'!$C$38:$E$38</c:f>
              <c:strCache>
                <c:ptCount val="3"/>
                <c:pt idx="0">
                  <c:v>Duben</c:v>
                </c:pt>
                <c:pt idx="1">
                  <c:v>Květen</c:v>
                </c:pt>
                <c:pt idx="2">
                  <c:v>Červen</c:v>
                </c:pt>
              </c:strCache>
            </c:strRef>
          </c:cat>
          <c:val>
            <c:numRef>
              <c:f>('8.13'!$B$28,'8.13'!$D$28,'8.13'!$F$28)</c:f>
              <c:numCache>
                <c:formatCode>#\ ##0.0</c:formatCode>
                <c:ptCount val="3"/>
                <c:pt idx="0">
                  <c:v>42062.162000000004</c:v>
                </c:pt>
                <c:pt idx="1">
                  <c:v>18086.414000000001</c:v>
                </c:pt>
                <c:pt idx="2">
                  <c:v>10073.053</c:v>
                </c:pt>
              </c:numCache>
            </c:numRef>
          </c:val>
          <c:extLst>
            <c:ext xmlns:c16="http://schemas.microsoft.com/office/drawing/2014/chart" uri="{C3380CC4-5D6E-409C-BE32-E72D297353CC}">
              <c16:uniqueId val="{00000001-1CD6-4B2A-9094-E970C7D48315}"/>
            </c:ext>
          </c:extLst>
        </c:ser>
        <c:ser>
          <c:idx val="2"/>
          <c:order val="2"/>
          <c:tx>
            <c:strRef>
              <c:f>'8.13'!$A$29</c:f>
              <c:strCache>
                <c:ptCount val="1"/>
                <c:pt idx="0">
                  <c:v>Doprava</c:v>
                </c:pt>
              </c:strCache>
            </c:strRef>
          </c:tx>
          <c:invertIfNegative val="0"/>
          <c:cat>
            <c:strRef>
              <c:f>'8.13'!$C$38:$E$38</c:f>
              <c:strCache>
                <c:ptCount val="3"/>
                <c:pt idx="0">
                  <c:v>Duben</c:v>
                </c:pt>
                <c:pt idx="1">
                  <c:v>Květen</c:v>
                </c:pt>
                <c:pt idx="2">
                  <c:v>Červen</c:v>
                </c:pt>
              </c:strCache>
            </c:strRef>
          </c:cat>
          <c:val>
            <c:numRef>
              <c:f>('8.13'!$B$29,'8.13'!$D$29,'8.13'!$F$29)</c:f>
              <c:numCache>
                <c:formatCode>#\ ##0.0</c:formatCode>
                <c:ptCount val="3"/>
                <c:pt idx="0">
                  <c:v>13872.66</c:v>
                </c:pt>
                <c:pt idx="1">
                  <c:v>4009.74</c:v>
                </c:pt>
                <c:pt idx="2">
                  <c:v>1517.15</c:v>
                </c:pt>
              </c:numCache>
            </c:numRef>
          </c:val>
          <c:extLst>
            <c:ext xmlns:c16="http://schemas.microsoft.com/office/drawing/2014/chart" uri="{C3380CC4-5D6E-409C-BE32-E72D297353CC}">
              <c16:uniqueId val="{00000002-1CD6-4B2A-9094-E970C7D48315}"/>
            </c:ext>
          </c:extLst>
        </c:ser>
        <c:ser>
          <c:idx val="3"/>
          <c:order val="3"/>
          <c:tx>
            <c:strRef>
              <c:f>'8.13'!$A$30</c:f>
              <c:strCache>
                <c:ptCount val="1"/>
                <c:pt idx="0">
                  <c:v>Stavebnictví</c:v>
                </c:pt>
              </c:strCache>
            </c:strRef>
          </c:tx>
          <c:invertIfNegative val="0"/>
          <c:cat>
            <c:strRef>
              <c:f>'8.13'!$C$38:$E$38</c:f>
              <c:strCache>
                <c:ptCount val="3"/>
                <c:pt idx="0">
                  <c:v>Duben</c:v>
                </c:pt>
                <c:pt idx="1">
                  <c:v>Květen</c:v>
                </c:pt>
                <c:pt idx="2">
                  <c:v>Červen</c:v>
                </c:pt>
              </c:strCache>
            </c:strRef>
          </c:cat>
          <c:val>
            <c:numRef>
              <c:f>('8.13'!$B$30,'8.13'!$D$30,'8.13'!$F$30)</c:f>
              <c:numCache>
                <c:formatCode>#\ ##0.0</c:formatCode>
                <c:ptCount val="3"/>
                <c:pt idx="0">
                  <c:v>1439.5930000000001</c:v>
                </c:pt>
                <c:pt idx="1">
                  <c:v>430.75200000000001</c:v>
                </c:pt>
                <c:pt idx="2">
                  <c:v>17.798999999999999</c:v>
                </c:pt>
              </c:numCache>
            </c:numRef>
          </c:val>
          <c:extLst>
            <c:ext xmlns:c16="http://schemas.microsoft.com/office/drawing/2014/chart" uri="{C3380CC4-5D6E-409C-BE32-E72D297353CC}">
              <c16:uniqueId val="{00000003-1CD6-4B2A-9094-E970C7D48315}"/>
            </c:ext>
          </c:extLst>
        </c:ser>
        <c:ser>
          <c:idx val="4"/>
          <c:order val="4"/>
          <c:tx>
            <c:strRef>
              <c:f>'8.13'!$A$31</c:f>
              <c:strCache>
                <c:ptCount val="1"/>
                <c:pt idx="0">
                  <c:v>Zemědělství a lesnictví</c:v>
                </c:pt>
              </c:strCache>
            </c:strRef>
          </c:tx>
          <c:invertIfNegative val="0"/>
          <c:cat>
            <c:strRef>
              <c:f>'8.13'!$C$38:$E$38</c:f>
              <c:strCache>
                <c:ptCount val="3"/>
                <c:pt idx="0">
                  <c:v>Duben</c:v>
                </c:pt>
                <c:pt idx="1">
                  <c:v>Květen</c:v>
                </c:pt>
                <c:pt idx="2">
                  <c:v>Červen</c:v>
                </c:pt>
              </c:strCache>
            </c:strRef>
          </c:cat>
          <c:val>
            <c:numRef>
              <c:f>('8.13'!$B$31,'8.13'!$D$31,'8.13'!$F$31)</c:f>
              <c:numCache>
                <c:formatCode>#\ ##0.0</c:formatCode>
                <c:ptCount val="3"/>
                <c:pt idx="0">
                  <c:v>9864.6099999999988</c:v>
                </c:pt>
                <c:pt idx="1">
                  <c:v>2913.91</c:v>
                </c:pt>
                <c:pt idx="2">
                  <c:v>1705.4499999999998</c:v>
                </c:pt>
              </c:numCache>
            </c:numRef>
          </c:val>
          <c:extLst>
            <c:ext xmlns:c16="http://schemas.microsoft.com/office/drawing/2014/chart" uri="{C3380CC4-5D6E-409C-BE32-E72D297353CC}">
              <c16:uniqueId val="{00000004-1CD6-4B2A-9094-E970C7D48315}"/>
            </c:ext>
          </c:extLst>
        </c:ser>
        <c:ser>
          <c:idx val="5"/>
          <c:order val="5"/>
          <c:tx>
            <c:strRef>
              <c:f>'8.13'!$A$32</c:f>
              <c:strCache>
                <c:ptCount val="1"/>
                <c:pt idx="0">
                  <c:v>Domácnosti</c:v>
                </c:pt>
              </c:strCache>
            </c:strRef>
          </c:tx>
          <c:spPr>
            <a:solidFill>
              <a:schemeClr val="accent6"/>
            </a:solidFill>
          </c:spPr>
          <c:invertIfNegative val="0"/>
          <c:cat>
            <c:strRef>
              <c:f>'8.13'!$C$38:$E$38</c:f>
              <c:strCache>
                <c:ptCount val="3"/>
                <c:pt idx="0">
                  <c:v>Duben</c:v>
                </c:pt>
                <c:pt idx="1">
                  <c:v>Květen</c:v>
                </c:pt>
                <c:pt idx="2">
                  <c:v>Červen</c:v>
                </c:pt>
              </c:strCache>
            </c:strRef>
          </c:cat>
          <c:val>
            <c:numRef>
              <c:f>('8.13'!$B$32,'8.13'!$D$32,'8.13'!$F$32)</c:f>
              <c:numCache>
                <c:formatCode>#\ ##0.0</c:formatCode>
                <c:ptCount val="3"/>
                <c:pt idx="0">
                  <c:v>356113.266</c:v>
                </c:pt>
                <c:pt idx="1">
                  <c:v>145216.783</c:v>
                </c:pt>
                <c:pt idx="2">
                  <c:v>99016.664999999994</c:v>
                </c:pt>
              </c:numCache>
            </c:numRef>
          </c:val>
          <c:extLst>
            <c:ext xmlns:c16="http://schemas.microsoft.com/office/drawing/2014/chart" uri="{C3380CC4-5D6E-409C-BE32-E72D297353CC}">
              <c16:uniqueId val="{00000005-1CD6-4B2A-9094-E970C7D48315}"/>
            </c:ext>
          </c:extLst>
        </c:ser>
        <c:ser>
          <c:idx val="6"/>
          <c:order val="6"/>
          <c:tx>
            <c:strRef>
              <c:f>'8.13'!$A$33</c:f>
              <c:strCache>
                <c:ptCount val="1"/>
                <c:pt idx="0">
                  <c:v>Obchod, služby, školství, zdravotnictví</c:v>
                </c:pt>
              </c:strCache>
            </c:strRef>
          </c:tx>
          <c:spPr>
            <a:solidFill>
              <a:srgbClr val="F0948F"/>
            </a:solidFill>
          </c:spPr>
          <c:invertIfNegative val="0"/>
          <c:cat>
            <c:strRef>
              <c:f>'8.13'!$C$38:$E$38</c:f>
              <c:strCache>
                <c:ptCount val="3"/>
                <c:pt idx="0">
                  <c:v>Duben</c:v>
                </c:pt>
                <c:pt idx="1">
                  <c:v>Květen</c:v>
                </c:pt>
                <c:pt idx="2">
                  <c:v>Červen</c:v>
                </c:pt>
              </c:strCache>
            </c:strRef>
          </c:cat>
          <c:val>
            <c:numRef>
              <c:f>('8.13'!$B$33,'8.13'!$D$33,'8.13'!$F$33)</c:f>
              <c:numCache>
                <c:formatCode>#\ ##0.0</c:formatCode>
                <c:ptCount val="3"/>
                <c:pt idx="0">
                  <c:v>158247.53300000005</c:v>
                </c:pt>
                <c:pt idx="1">
                  <c:v>56672.03100000001</c:v>
                </c:pt>
                <c:pt idx="2">
                  <c:v>33320.043999999994</c:v>
                </c:pt>
              </c:numCache>
            </c:numRef>
          </c:val>
          <c:extLst>
            <c:ext xmlns:c16="http://schemas.microsoft.com/office/drawing/2014/chart" uri="{C3380CC4-5D6E-409C-BE32-E72D297353CC}">
              <c16:uniqueId val="{00000006-1CD6-4B2A-9094-E970C7D48315}"/>
            </c:ext>
          </c:extLst>
        </c:ser>
        <c:ser>
          <c:idx val="7"/>
          <c:order val="7"/>
          <c:tx>
            <c:strRef>
              <c:f>'8.13'!$A$34</c:f>
              <c:strCache>
                <c:ptCount val="1"/>
                <c:pt idx="0">
                  <c:v>Ostatní</c:v>
                </c:pt>
              </c:strCache>
            </c:strRef>
          </c:tx>
          <c:spPr>
            <a:solidFill>
              <a:srgbClr val="F7C9C7"/>
            </a:solidFill>
          </c:spPr>
          <c:invertIfNegative val="0"/>
          <c:cat>
            <c:strRef>
              <c:f>'8.13'!$C$38:$E$38</c:f>
              <c:strCache>
                <c:ptCount val="3"/>
                <c:pt idx="0">
                  <c:v>Duben</c:v>
                </c:pt>
                <c:pt idx="1">
                  <c:v>Květen</c:v>
                </c:pt>
                <c:pt idx="2">
                  <c:v>Červen</c:v>
                </c:pt>
              </c:strCache>
            </c:strRef>
          </c:cat>
          <c:val>
            <c:numRef>
              <c:f>('8.13'!$B$34,'8.13'!$D$34,'8.13'!$F$34)</c:f>
              <c:numCache>
                <c:formatCode>#\ ##0.0</c:formatCode>
                <c:ptCount val="3"/>
                <c:pt idx="0">
                  <c:v>16662.620999999999</c:v>
                </c:pt>
                <c:pt idx="1">
                  <c:v>6104.603000000001</c:v>
                </c:pt>
                <c:pt idx="2">
                  <c:v>6173.697000000001</c:v>
                </c:pt>
              </c:numCache>
            </c:numRef>
          </c:val>
          <c:extLst>
            <c:ext xmlns:c16="http://schemas.microsoft.com/office/drawing/2014/chart" uri="{C3380CC4-5D6E-409C-BE32-E72D297353CC}">
              <c16:uniqueId val="{00000007-1CD6-4B2A-9094-E970C7D48315}"/>
            </c:ext>
          </c:extLst>
        </c:ser>
        <c:dLbls>
          <c:showLegendKey val="0"/>
          <c:showVal val="0"/>
          <c:showCatName val="0"/>
          <c:showSerName val="0"/>
          <c:showPercent val="0"/>
          <c:showBubbleSize val="0"/>
        </c:dLbls>
        <c:gapWidth val="50"/>
        <c:overlap val="100"/>
        <c:axId val="289430528"/>
        <c:axId val="289436416"/>
      </c:barChart>
      <c:catAx>
        <c:axId val="289430528"/>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9436416"/>
        <c:crosses val="autoZero"/>
        <c:auto val="1"/>
        <c:lblAlgn val="ctr"/>
        <c:lblOffset val="100"/>
        <c:noMultiLvlLbl val="0"/>
      </c:catAx>
      <c:valAx>
        <c:axId val="289436416"/>
        <c:scaling>
          <c:orientation val="minMax"/>
          <c:max val="120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9430528"/>
        <c:crosses val="autoZero"/>
        <c:crossBetween val="between"/>
        <c:majorUnit val="3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'8.13'!$A$38</c:f>
              <c:strCache>
                <c:ptCount val="1"/>
                <c:pt idx="0">
                  <c:v>Instalovaný výkon</c:v>
                </c:pt>
              </c:strCache>
            </c:strRef>
          </c:tx>
          <c:invertIfNegative val="0"/>
          <c:val>
            <c:numRef>
              <c:f>'8.13'!$B$38</c:f>
              <c:numCache>
                <c:formatCode>0.0%</c:formatCode>
                <c:ptCount val="1"/>
                <c:pt idx="0">
                  <c:v>0.25769653268366693</c:v>
                </c:pt>
              </c:numCache>
            </c:numRef>
          </c:val>
          <c:extLst>
            <c:ext xmlns:c16="http://schemas.microsoft.com/office/drawing/2014/chart" uri="{C3380CC4-5D6E-409C-BE32-E72D297353CC}">
              <c16:uniqueId val="{00000000-46E4-4F37-874A-FF5326A516FF}"/>
            </c:ext>
          </c:extLst>
        </c:ser>
        <c:ser>
          <c:idx val="1"/>
          <c:order val="1"/>
          <c:tx>
            <c:strRef>
              <c:f>'8.13'!$A$39</c:f>
              <c:strCache>
                <c:ptCount val="1"/>
                <c:pt idx="0">
                  <c:v>Výroba tepla brutto</c:v>
                </c:pt>
              </c:strCache>
            </c:strRef>
          </c:tx>
          <c:invertIfNegative val="0"/>
          <c:val>
            <c:numRef>
              <c:f>'8.13'!$B$39</c:f>
              <c:numCache>
                <c:formatCode>0.0%</c:formatCode>
                <c:ptCount val="1"/>
                <c:pt idx="0">
                  <c:v>0.21963732622084223</c:v>
                </c:pt>
              </c:numCache>
            </c:numRef>
          </c:val>
          <c:extLst>
            <c:ext xmlns:c16="http://schemas.microsoft.com/office/drawing/2014/chart" uri="{C3380CC4-5D6E-409C-BE32-E72D297353CC}">
              <c16:uniqueId val="{00000001-46E4-4F37-874A-FF5326A516FF}"/>
            </c:ext>
          </c:extLst>
        </c:ser>
        <c:ser>
          <c:idx val="2"/>
          <c:order val="2"/>
          <c:tx>
            <c:strRef>
              <c:f>'8.13'!$A$40</c:f>
              <c:strCache>
                <c:ptCount val="1"/>
                <c:pt idx="0">
                  <c:v>Dodávky tepla</c:v>
                </c:pt>
              </c:strCache>
            </c:strRef>
          </c:tx>
          <c:invertIfNegative val="0"/>
          <c:val>
            <c:numRef>
              <c:f>'8.13'!$B$40</c:f>
              <c:numCache>
                <c:formatCode>0.0%</c:formatCode>
                <c:ptCount val="1"/>
                <c:pt idx="0">
                  <c:v>0.14880449324258252</c:v>
                </c:pt>
              </c:numCache>
            </c:numRef>
          </c:val>
          <c:extLst>
            <c:ext xmlns:c16="http://schemas.microsoft.com/office/drawing/2014/chart" uri="{C3380CC4-5D6E-409C-BE32-E72D297353CC}">
              <c16:uniqueId val="{00000002-46E4-4F37-874A-FF5326A516FF}"/>
            </c:ext>
          </c:extLst>
        </c:ser>
        <c:dLbls>
          <c:showLegendKey val="0"/>
          <c:showVal val="0"/>
          <c:showCatName val="0"/>
          <c:showSerName val="0"/>
          <c:showPercent val="0"/>
          <c:showBubbleSize val="0"/>
        </c:dLbls>
        <c:gapWidth val="150"/>
        <c:axId val="289471488"/>
        <c:axId val="294978304"/>
      </c:barChart>
      <c:catAx>
        <c:axId val="289471488"/>
        <c:scaling>
          <c:orientation val="maxMin"/>
        </c:scaling>
        <c:delete val="0"/>
        <c:axPos val="l"/>
        <c:numFmt formatCode="General" sourceLinked="1"/>
        <c:majorTickMark val="none"/>
        <c:minorTickMark val="none"/>
        <c:tickLblPos val="none"/>
        <c:crossAx val="294978304"/>
        <c:crosses val="autoZero"/>
        <c:auto val="1"/>
        <c:lblAlgn val="ctr"/>
        <c:lblOffset val="100"/>
        <c:noMultiLvlLbl val="0"/>
      </c:catAx>
      <c:valAx>
        <c:axId val="294978304"/>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89471488"/>
        <c:crosses val="max"/>
        <c:crossBetween val="between"/>
      </c:valAx>
    </c:plotArea>
    <c:legend>
      <c:legendPos val="b"/>
      <c:layout>
        <c:manualLayout>
          <c:xMode val="edge"/>
          <c:yMode val="edge"/>
          <c:x val="3.5170029179910689E-2"/>
          <c:y val="0.68656067189358461"/>
          <c:w val="0.67681072653033092"/>
          <c:h val="0.2571073403440281"/>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cs-CZ" sz="1000">
                <a:solidFill>
                  <a:srgbClr val="233060"/>
                </a:solidFill>
                <a:latin typeface="Arial" panose="020B0604020202020204" pitchFamily="34" charset="0"/>
                <a:cs typeface="Arial" panose="020B0604020202020204" pitchFamily="34" charset="0"/>
              </a:rPr>
              <a:t>Dodávky tepla podle paliv (TJ)</a:t>
            </a:r>
          </a:p>
        </c:rich>
      </c:tx>
      <c:layout>
        <c:manualLayout>
          <c:xMode val="edge"/>
          <c:yMode val="edge"/>
          <c:x val="3.8962443294197343E-4"/>
          <c:y val="2.7113986074206831E-2"/>
        </c:manualLayout>
      </c:layout>
      <c:overlay val="0"/>
    </c:title>
    <c:autoTitleDeleted val="0"/>
    <c:plotArea>
      <c:layout/>
      <c:barChart>
        <c:barDir val="col"/>
        <c:grouping val="stacked"/>
        <c:varyColors val="0"/>
        <c:ser>
          <c:idx val="0"/>
          <c:order val="0"/>
          <c:tx>
            <c:strRef>
              <c:f>'8.13'!$A$10</c:f>
              <c:strCache>
                <c:ptCount val="1"/>
                <c:pt idx="0">
                  <c:v>Biomasa</c:v>
                </c:pt>
              </c:strCache>
            </c:strRef>
          </c:tx>
          <c:spPr>
            <a:solidFill>
              <a:srgbClr val="23315F"/>
            </a:solidFill>
          </c:spPr>
          <c:invertIfNegative val="0"/>
          <c:cat>
            <c:strRef>
              <c:f>'8.13'!$C$38:$E$38</c:f>
              <c:strCache>
                <c:ptCount val="3"/>
                <c:pt idx="0">
                  <c:v>Duben</c:v>
                </c:pt>
                <c:pt idx="1">
                  <c:v>Květen</c:v>
                </c:pt>
                <c:pt idx="2">
                  <c:v>Červen</c:v>
                </c:pt>
              </c:strCache>
            </c:strRef>
          </c:cat>
          <c:val>
            <c:numRef>
              <c:f>('8.13'!$B$10,'8.13'!$D$10,'8.13'!$F$10)</c:f>
              <c:numCache>
                <c:formatCode>#\ ##0.0</c:formatCode>
                <c:ptCount val="3"/>
                <c:pt idx="0">
                  <c:v>129571.66899999998</c:v>
                </c:pt>
                <c:pt idx="1">
                  <c:v>103566.59999999999</c:v>
                </c:pt>
                <c:pt idx="2">
                  <c:v>82579.223999999987</c:v>
                </c:pt>
              </c:numCache>
            </c:numRef>
          </c:val>
          <c:extLst>
            <c:ext xmlns:c16="http://schemas.microsoft.com/office/drawing/2014/chart" uri="{C3380CC4-5D6E-409C-BE32-E72D297353CC}">
              <c16:uniqueId val="{00000000-FB1D-4903-B777-01BAE80F00BB}"/>
            </c:ext>
          </c:extLst>
        </c:ser>
        <c:ser>
          <c:idx val="1"/>
          <c:order val="1"/>
          <c:tx>
            <c:strRef>
              <c:f>'8.13'!$A$11</c:f>
              <c:strCache>
                <c:ptCount val="1"/>
                <c:pt idx="0">
                  <c:v>Bioplyn</c:v>
                </c:pt>
              </c:strCache>
            </c:strRef>
          </c:tx>
          <c:spPr>
            <a:solidFill>
              <a:srgbClr val="5A6588"/>
            </a:solidFill>
          </c:spPr>
          <c:invertIfNegative val="0"/>
          <c:cat>
            <c:strRef>
              <c:f>'8.13'!$C$38:$E$38</c:f>
              <c:strCache>
                <c:ptCount val="3"/>
                <c:pt idx="0">
                  <c:v>Duben</c:v>
                </c:pt>
                <c:pt idx="1">
                  <c:v>Květen</c:v>
                </c:pt>
                <c:pt idx="2">
                  <c:v>Červen</c:v>
                </c:pt>
              </c:strCache>
            </c:strRef>
          </c:cat>
          <c:val>
            <c:numRef>
              <c:f>('8.13'!$B$11,'8.13'!$D$11,'8.13'!$F$11)</c:f>
              <c:numCache>
                <c:formatCode>#\ ##0.0</c:formatCode>
                <c:ptCount val="3"/>
                <c:pt idx="0">
                  <c:v>1634.7980000000002</c:v>
                </c:pt>
                <c:pt idx="1">
                  <c:v>1796.433</c:v>
                </c:pt>
                <c:pt idx="2">
                  <c:v>1704.2910000000002</c:v>
                </c:pt>
              </c:numCache>
            </c:numRef>
          </c:val>
          <c:extLst>
            <c:ext xmlns:c16="http://schemas.microsoft.com/office/drawing/2014/chart" uri="{C3380CC4-5D6E-409C-BE32-E72D297353CC}">
              <c16:uniqueId val="{00000001-FB1D-4903-B777-01BAE80F00BB}"/>
            </c:ext>
          </c:extLst>
        </c:ser>
        <c:ser>
          <c:idx val="2"/>
          <c:order val="2"/>
          <c:tx>
            <c:strRef>
              <c:f>'8.13'!$A$12</c:f>
              <c:strCache>
                <c:ptCount val="1"/>
                <c:pt idx="0">
                  <c:v>Černé uhlí</c:v>
                </c:pt>
              </c:strCache>
            </c:strRef>
          </c:tx>
          <c:spPr>
            <a:solidFill>
              <a:srgbClr val="9198B0"/>
            </a:solidFill>
          </c:spPr>
          <c:invertIfNegative val="0"/>
          <c:cat>
            <c:strRef>
              <c:f>'8.13'!$C$38:$E$38</c:f>
              <c:strCache>
                <c:ptCount val="3"/>
                <c:pt idx="0">
                  <c:v>Duben</c:v>
                </c:pt>
                <c:pt idx="1">
                  <c:v>Květen</c:v>
                </c:pt>
                <c:pt idx="2">
                  <c:v>Červen</c:v>
                </c:pt>
              </c:strCache>
            </c:strRef>
          </c:cat>
          <c:val>
            <c:numRef>
              <c:f>('8.13'!$B$12,'8.13'!$D$12,'8.13'!$F$12)</c:f>
              <c:numCache>
                <c:formatCode>#\ ##0.0</c:formatCode>
                <c:ptCount val="3"/>
                <c:pt idx="0">
                  <c:v>818.48</c:v>
                </c:pt>
                <c:pt idx="1">
                  <c:v>262.27</c:v>
                </c:pt>
                <c:pt idx="2">
                  <c:v>119.33</c:v>
                </c:pt>
              </c:numCache>
            </c:numRef>
          </c:val>
          <c:extLst>
            <c:ext xmlns:c16="http://schemas.microsoft.com/office/drawing/2014/chart" uri="{C3380CC4-5D6E-409C-BE32-E72D297353CC}">
              <c16:uniqueId val="{00000002-FB1D-4903-B777-01BAE80F00BB}"/>
            </c:ext>
          </c:extLst>
        </c:ser>
        <c:ser>
          <c:idx val="3"/>
          <c:order val="3"/>
          <c:tx>
            <c:strRef>
              <c:f>'8.13'!$A$13</c:f>
              <c:strCache>
                <c:ptCount val="1"/>
                <c:pt idx="0">
                  <c:v>Elektrická energie</c:v>
                </c:pt>
              </c:strCache>
            </c:strRef>
          </c:tx>
          <c:spPr>
            <a:solidFill>
              <a:srgbClr val="C8CBD7"/>
            </a:solidFill>
          </c:spPr>
          <c:invertIfNegative val="0"/>
          <c:cat>
            <c:strRef>
              <c:f>'8.13'!$C$38:$E$38</c:f>
              <c:strCache>
                <c:ptCount val="3"/>
                <c:pt idx="0">
                  <c:v>Duben</c:v>
                </c:pt>
                <c:pt idx="1">
                  <c:v>Květen</c:v>
                </c:pt>
                <c:pt idx="2">
                  <c:v>Červen</c:v>
                </c:pt>
              </c:strCache>
            </c:strRef>
          </c:cat>
          <c:val>
            <c:numRef>
              <c:f>('8.13'!$B$13,'8.13'!$D$13,'8.13'!$F$13)</c:f>
              <c:numCache>
                <c:formatCode>#\ ##0.0</c:formatCode>
                <c:ptCount val="3"/>
                <c:pt idx="0">
                  <c:v>0</c:v>
                </c:pt>
                <c:pt idx="1">
                  <c:v>0</c:v>
                </c:pt>
                <c:pt idx="2">
                  <c:v>0</c:v>
                </c:pt>
              </c:numCache>
            </c:numRef>
          </c:val>
          <c:extLst>
            <c:ext xmlns:c16="http://schemas.microsoft.com/office/drawing/2014/chart" uri="{C3380CC4-5D6E-409C-BE32-E72D297353CC}">
              <c16:uniqueId val="{00000003-FB1D-4903-B777-01BAE80F00BB}"/>
            </c:ext>
          </c:extLst>
        </c:ser>
        <c:ser>
          <c:idx val="4"/>
          <c:order val="4"/>
          <c:tx>
            <c:strRef>
              <c:f>'8.13'!$A$14</c:f>
              <c:strCache>
                <c:ptCount val="1"/>
                <c:pt idx="0">
                  <c:v>Energie prostředí (tepelné čerpadlo)</c:v>
                </c:pt>
              </c:strCache>
            </c:strRef>
          </c:tx>
          <c:spPr>
            <a:solidFill>
              <a:srgbClr val="E02C1F"/>
            </a:solidFill>
          </c:spPr>
          <c:invertIfNegative val="0"/>
          <c:cat>
            <c:strRef>
              <c:f>'8.13'!$C$38:$E$38</c:f>
              <c:strCache>
                <c:ptCount val="3"/>
                <c:pt idx="0">
                  <c:v>Duben</c:v>
                </c:pt>
                <c:pt idx="1">
                  <c:v>Květen</c:v>
                </c:pt>
                <c:pt idx="2">
                  <c:v>Červen</c:v>
                </c:pt>
              </c:strCache>
            </c:strRef>
          </c:cat>
          <c:val>
            <c:numRef>
              <c:f>('8.13'!$B$14,'8.13'!$D$14,'8.13'!$F$14)</c:f>
              <c:numCache>
                <c:formatCode>#\ ##0.0</c:formatCode>
                <c:ptCount val="3"/>
                <c:pt idx="0">
                  <c:v>123</c:v>
                </c:pt>
                <c:pt idx="1">
                  <c:v>118</c:v>
                </c:pt>
                <c:pt idx="2">
                  <c:v>112</c:v>
                </c:pt>
              </c:numCache>
            </c:numRef>
          </c:val>
          <c:extLst>
            <c:ext xmlns:c16="http://schemas.microsoft.com/office/drawing/2014/chart" uri="{C3380CC4-5D6E-409C-BE32-E72D297353CC}">
              <c16:uniqueId val="{00000004-FB1D-4903-B777-01BAE80F00BB}"/>
            </c:ext>
          </c:extLst>
        </c:ser>
        <c:ser>
          <c:idx val="5"/>
          <c:order val="5"/>
          <c:tx>
            <c:strRef>
              <c:f>'8.13'!$A$15</c:f>
              <c:strCache>
                <c:ptCount val="1"/>
                <c:pt idx="0">
                  <c:v>Energie Slunce (solární kolektor)</c:v>
                </c:pt>
              </c:strCache>
            </c:strRef>
          </c:tx>
          <c:spPr>
            <a:solidFill>
              <a:srgbClr val="E86158"/>
            </a:solidFill>
          </c:spPr>
          <c:invertIfNegative val="0"/>
          <c:cat>
            <c:strRef>
              <c:f>'8.13'!$C$38:$E$38</c:f>
              <c:strCache>
                <c:ptCount val="3"/>
                <c:pt idx="0">
                  <c:v>Duben</c:v>
                </c:pt>
                <c:pt idx="1">
                  <c:v>Květen</c:v>
                </c:pt>
                <c:pt idx="2">
                  <c:v>Červen</c:v>
                </c:pt>
              </c:strCache>
            </c:strRef>
          </c:cat>
          <c:val>
            <c:numRef>
              <c:f>('8.13'!$B$15,'8.13'!$D$15,'8.13'!$F$15)</c:f>
              <c:numCache>
                <c:formatCode>#\ ##0.0</c:formatCode>
                <c:ptCount val="3"/>
                <c:pt idx="0">
                  <c:v>9</c:v>
                </c:pt>
                <c:pt idx="1">
                  <c:v>14</c:v>
                </c:pt>
                <c:pt idx="2">
                  <c:v>11</c:v>
                </c:pt>
              </c:numCache>
            </c:numRef>
          </c:val>
          <c:extLst>
            <c:ext xmlns:c16="http://schemas.microsoft.com/office/drawing/2014/chart" uri="{C3380CC4-5D6E-409C-BE32-E72D297353CC}">
              <c16:uniqueId val="{00000005-FB1D-4903-B777-01BAE80F00BB}"/>
            </c:ext>
          </c:extLst>
        </c:ser>
        <c:ser>
          <c:idx val="6"/>
          <c:order val="6"/>
          <c:tx>
            <c:strRef>
              <c:f>'8.13'!$A$16</c:f>
              <c:strCache>
                <c:ptCount val="1"/>
                <c:pt idx="0">
                  <c:v>Hnědé uhlí</c:v>
                </c:pt>
              </c:strCache>
            </c:strRef>
          </c:tx>
          <c:spPr>
            <a:solidFill>
              <a:srgbClr val="F0948F"/>
            </a:solidFill>
          </c:spPr>
          <c:invertIfNegative val="0"/>
          <c:cat>
            <c:strRef>
              <c:f>'8.13'!$C$38:$E$38</c:f>
              <c:strCache>
                <c:ptCount val="3"/>
                <c:pt idx="0">
                  <c:v>Duben</c:v>
                </c:pt>
                <c:pt idx="1">
                  <c:v>Květen</c:v>
                </c:pt>
                <c:pt idx="2">
                  <c:v>Červen</c:v>
                </c:pt>
              </c:strCache>
            </c:strRef>
          </c:cat>
          <c:val>
            <c:numRef>
              <c:f>('8.13'!$B$16,'8.13'!$D$16,'8.13'!$F$16)</c:f>
              <c:numCache>
                <c:formatCode>#\ ##0.0</c:formatCode>
                <c:ptCount val="3"/>
                <c:pt idx="0">
                  <c:v>822460.04499999993</c:v>
                </c:pt>
                <c:pt idx="1">
                  <c:v>461232.45</c:v>
                </c:pt>
                <c:pt idx="2">
                  <c:v>379950.63099999999</c:v>
                </c:pt>
              </c:numCache>
            </c:numRef>
          </c:val>
          <c:extLst>
            <c:ext xmlns:c16="http://schemas.microsoft.com/office/drawing/2014/chart" uri="{C3380CC4-5D6E-409C-BE32-E72D297353CC}">
              <c16:uniqueId val="{00000006-FB1D-4903-B777-01BAE80F00BB}"/>
            </c:ext>
          </c:extLst>
        </c:ser>
        <c:ser>
          <c:idx val="7"/>
          <c:order val="7"/>
          <c:tx>
            <c:strRef>
              <c:f>'8.13'!$A$17</c:f>
              <c:strCache>
                <c:ptCount val="1"/>
                <c:pt idx="0">
                  <c:v>Jaderné palivo</c:v>
                </c:pt>
              </c:strCache>
            </c:strRef>
          </c:tx>
          <c:spPr>
            <a:solidFill>
              <a:srgbClr val="F7C9C7"/>
            </a:solidFill>
          </c:spPr>
          <c:invertIfNegative val="0"/>
          <c:cat>
            <c:strRef>
              <c:f>'8.13'!$C$38:$E$38</c:f>
              <c:strCache>
                <c:ptCount val="3"/>
                <c:pt idx="0">
                  <c:v>Duben</c:v>
                </c:pt>
                <c:pt idx="1">
                  <c:v>Květen</c:v>
                </c:pt>
                <c:pt idx="2">
                  <c:v>Červen</c:v>
                </c:pt>
              </c:strCache>
            </c:strRef>
          </c:cat>
          <c:val>
            <c:numRef>
              <c:f>('8.13'!$B$17,'8.13'!$D$17,'8.13'!$F$17)</c:f>
              <c:numCache>
                <c:formatCode>#\ ##0.0</c:formatCode>
                <c:ptCount val="3"/>
                <c:pt idx="0">
                  <c:v>0</c:v>
                </c:pt>
                <c:pt idx="1">
                  <c:v>0</c:v>
                </c:pt>
                <c:pt idx="2">
                  <c:v>0</c:v>
                </c:pt>
              </c:numCache>
            </c:numRef>
          </c:val>
          <c:extLst>
            <c:ext xmlns:c16="http://schemas.microsoft.com/office/drawing/2014/chart" uri="{C3380CC4-5D6E-409C-BE32-E72D297353CC}">
              <c16:uniqueId val="{00000007-FB1D-4903-B777-01BAE80F00BB}"/>
            </c:ext>
          </c:extLst>
        </c:ser>
        <c:ser>
          <c:idx val="8"/>
          <c:order val="8"/>
          <c:tx>
            <c:strRef>
              <c:f>'8.13'!$A$18</c:f>
              <c:strCache>
                <c:ptCount val="1"/>
                <c:pt idx="0">
                  <c:v>Koks</c:v>
                </c:pt>
              </c:strCache>
            </c:strRef>
          </c:tx>
          <c:spPr>
            <a:solidFill>
              <a:srgbClr val="262626"/>
            </a:solidFill>
          </c:spPr>
          <c:invertIfNegative val="0"/>
          <c:cat>
            <c:strRef>
              <c:f>'8.13'!$C$38:$E$38</c:f>
              <c:strCache>
                <c:ptCount val="3"/>
                <c:pt idx="0">
                  <c:v>Duben</c:v>
                </c:pt>
                <c:pt idx="1">
                  <c:v>Květen</c:v>
                </c:pt>
                <c:pt idx="2">
                  <c:v>Červen</c:v>
                </c:pt>
              </c:strCache>
            </c:strRef>
          </c:cat>
          <c:val>
            <c:numRef>
              <c:f>('8.13'!$B$18,'8.13'!$D$18,'8.13'!$F$18)</c:f>
              <c:numCache>
                <c:formatCode>#\ ##0.0</c:formatCode>
                <c:ptCount val="3"/>
                <c:pt idx="0">
                  <c:v>0</c:v>
                </c:pt>
                <c:pt idx="1">
                  <c:v>0</c:v>
                </c:pt>
                <c:pt idx="2">
                  <c:v>0</c:v>
                </c:pt>
              </c:numCache>
            </c:numRef>
          </c:val>
          <c:extLst>
            <c:ext xmlns:c16="http://schemas.microsoft.com/office/drawing/2014/chart" uri="{C3380CC4-5D6E-409C-BE32-E72D297353CC}">
              <c16:uniqueId val="{00000008-FB1D-4903-B777-01BAE80F00BB}"/>
            </c:ext>
          </c:extLst>
        </c:ser>
        <c:ser>
          <c:idx val="9"/>
          <c:order val="9"/>
          <c:tx>
            <c:strRef>
              <c:f>'8.13'!$A$19</c:f>
              <c:strCache>
                <c:ptCount val="1"/>
                <c:pt idx="0">
                  <c:v>Odpadní teplo</c:v>
                </c:pt>
              </c:strCache>
            </c:strRef>
          </c:tx>
          <c:spPr>
            <a:solidFill>
              <a:srgbClr val="646363"/>
            </a:solidFill>
          </c:spPr>
          <c:invertIfNegative val="0"/>
          <c:cat>
            <c:strRef>
              <c:f>'8.13'!$C$38:$E$38</c:f>
              <c:strCache>
                <c:ptCount val="3"/>
                <c:pt idx="0">
                  <c:v>Duben</c:v>
                </c:pt>
                <c:pt idx="1">
                  <c:v>Květen</c:v>
                </c:pt>
                <c:pt idx="2">
                  <c:v>Červen</c:v>
                </c:pt>
              </c:strCache>
            </c:strRef>
          </c:cat>
          <c:val>
            <c:numRef>
              <c:f>('8.13'!$B$19,'8.13'!$D$19,'8.13'!$F$19)</c:f>
              <c:numCache>
                <c:formatCode>#\ ##0.0</c:formatCode>
                <c:ptCount val="3"/>
                <c:pt idx="0">
                  <c:v>265</c:v>
                </c:pt>
                <c:pt idx="1">
                  <c:v>18</c:v>
                </c:pt>
                <c:pt idx="2">
                  <c:v>8</c:v>
                </c:pt>
              </c:numCache>
            </c:numRef>
          </c:val>
          <c:extLst>
            <c:ext xmlns:c16="http://schemas.microsoft.com/office/drawing/2014/chart" uri="{C3380CC4-5D6E-409C-BE32-E72D297353CC}">
              <c16:uniqueId val="{00000009-FB1D-4903-B777-01BAE80F00BB}"/>
            </c:ext>
          </c:extLst>
        </c:ser>
        <c:ser>
          <c:idx val="10"/>
          <c:order val="10"/>
          <c:tx>
            <c:strRef>
              <c:f>'8.13'!$A$20</c:f>
              <c:strCache>
                <c:ptCount val="1"/>
                <c:pt idx="0">
                  <c:v>Ostatní kapalná paliva</c:v>
                </c:pt>
              </c:strCache>
            </c:strRef>
          </c:tx>
          <c:spPr>
            <a:solidFill>
              <a:srgbClr val="9D9D9C"/>
            </a:solidFill>
          </c:spPr>
          <c:invertIfNegative val="0"/>
          <c:cat>
            <c:strRef>
              <c:f>'8.13'!$C$38:$E$38</c:f>
              <c:strCache>
                <c:ptCount val="3"/>
                <c:pt idx="0">
                  <c:v>Duben</c:v>
                </c:pt>
                <c:pt idx="1">
                  <c:v>Květen</c:v>
                </c:pt>
                <c:pt idx="2">
                  <c:v>Červen</c:v>
                </c:pt>
              </c:strCache>
            </c:strRef>
          </c:cat>
          <c:val>
            <c:numRef>
              <c:f>('8.13'!$B$20,'8.13'!$D$20,'8.13'!$F$20)</c:f>
              <c:numCache>
                <c:formatCode>#\ ##0.0</c:formatCode>
                <c:ptCount val="3"/>
                <c:pt idx="0">
                  <c:v>0</c:v>
                </c:pt>
                <c:pt idx="1">
                  <c:v>0</c:v>
                </c:pt>
                <c:pt idx="2">
                  <c:v>0</c:v>
                </c:pt>
              </c:numCache>
            </c:numRef>
          </c:val>
          <c:extLst>
            <c:ext xmlns:c16="http://schemas.microsoft.com/office/drawing/2014/chart" uri="{C3380CC4-5D6E-409C-BE32-E72D297353CC}">
              <c16:uniqueId val="{0000000A-FB1D-4903-B777-01BAE80F00BB}"/>
            </c:ext>
          </c:extLst>
        </c:ser>
        <c:ser>
          <c:idx val="11"/>
          <c:order val="11"/>
          <c:tx>
            <c:strRef>
              <c:f>'8.13'!$A$21</c:f>
              <c:strCache>
                <c:ptCount val="1"/>
                <c:pt idx="0">
                  <c:v>Ostatní pevná paliva</c:v>
                </c:pt>
              </c:strCache>
            </c:strRef>
          </c:tx>
          <c:spPr>
            <a:solidFill>
              <a:srgbClr val="D0D0D0"/>
            </a:solidFill>
          </c:spPr>
          <c:invertIfNegative val="0"/>
          <c:cat>
            <c:strRef>
              <c:f>'8.13'!$C$38:$E$38</c:f>
              <c:strCache>
                <c:ptCount val="3"/>
                <c:pt idx="0">
                  <c:v>Duben</c:v>
                </c:pt>
                <c:pt idx="1">
                  <c:v>Květen</c:v>
                </c:pt>
                <c:pt idx="2">
                  <c:v>Červen</c:v>
                </c:pt>
              </c:strCache>
            </c:strRef>
          </c:cat>
          <c:val>
            <c:numRef>
              <c:f>('8.13'!$B$21,'8.13'!$D$21,'8.13'!$F$21)</c:f>
              <c:numCache>
                <c:formatCode>#\ ##0.0</c:formatCode>
                <c:ptCount val="3"/>
                <c:pt idx="0">
                  <c:v>2212.77</c:v>
                </c:pt>
                <c:pt idx="1">
                  <c:v>2349.2199999999998</c:v>
                </c:pt>
                <c:pt idx="2">
                  <c:v>1643.63</c:v>
                </c:pt>
              </c:numCache>
            </c:numRef>
          </c:val>
          <c:extLst>
            <c:ext xmlns:c16="http://schemas.microsoft.com/office/drawing/2014/chart" uri="{C3380CC4-5D6E-409C-BE32-E72D297353CC}">
              <c16:uniqueId val="{0000000B-FB1D-4903-B777-01BAE80F00BB}"/>
            </c:ext>
          </c:extLst>
        </c:ser>
        <c:ser>
          <c:idx val="12"/>
          <c:order val="12"/>
          <c:tx>
            <c:strRef>
              <c:f>'8.13'!$A$22</c:f>
              <c:strCache>
                <c:ptCount val="1"/>
                <c:pt idx="0">
                  <c:v>Ostatní plyny</c:v>
                </c:pt>
              </c:strCache>
            </c:strRef>
          </c:tx>
          <c:spPr>
            <a:pattFill prst="ltUpDiag">
              <a:fgClr>
                <a:srgbClr val="23315F"/>
              </a:fgClr>
              <a:bgClr>
                <a:sysClr val="window" lastClr="FFFFFF"/>
              </a:bgClr>
            </a:pattFill>
          </c:spPr>
          <c:invertIfNegative val="0"/>
          <c:cat>
            <c:strRef>
              <c:f>'8.13'!$C$38:$E$38</c:f>
              <c:strCache>
                <c:ptCount val="3"/>
                <c:pt idx="0">
                  <c:v>Duben</c:v>
                </c:pt>
                <c:pt idx="1">
                  <c:v>Květen</c:v>
                </c:pt>
                <c:pt idx="2">
                  <c:v>Červen</c:v>
                </c:pt>
              </c:strCache>
            </c:strRef>
          </c:cat>
          <c:val>
            <c:numRef>
              <c:f>('8.13'!$B$22,'8.13'!$D$22,'8.13'!$F$22)</c:f>
              <c:numCache>
                <c:formatCode>#\ ##0.0</c:formatCode>
                <c:ptCount val="3"/>
                <c:pt idx="0">
                  <c:v>6000</c:v>
                </c:pt>
                <c:pt idx="1">
                  <c:v>13250</c:v>
                </c:pt>
                <c:pt idx="2">
                  <c:v>7344</c:v>
                </c:pt>
              </c:numCache>
            </c:numRef>
          </c:val>
          <c:extLst>
            <c:ext xmlns:c16="http://schemas.microsoft.com/office/drawing/2014/chart" uri="{C3380CC4-5D6E-409C-BE32-E72D297353CC}">
              <c16:uniqueId val="{0000000C-FB1D-4903-B777-01BAE80F00BB}"/>
            </c:ext>
          </c:extLst>
        </c:ser>
        <c:ser>
          <c:idx val="13"/>
          <c:order val="13"/>
          <c:tx>
            <c:strRef>
              <c:f>'8.13'!$A$23</c:f>
              <c:strCache>
                <c:ptCount val="1"/>
                <c:pt idx="0">
                  <c:v>Ostatní</c:v>
                </c:pt>
              </c:strCache>
            </c:strRef>
          </c:tx>
          <c:spPr>
            <a:pattFill prst="ltUpDiag">
              <a:fgClr>
                <a:srgbClr val="E02C1F"/>
              </a:fgClr>
              <a:bgClr>
                <a:sysClr val="window" lastClr="FFFFFF"/>
              </a:bgClr>
            </a:pattFill>
          </c:spPr>
          <c:invertIfNegative val="0"/>
          <c:cat>
            <c:strRef>
              <c:f>'8.13'!$C$38:$E$38</c:f>
              <c:strCache>
                <c:ptCount val="3"/>
                <c:pt idx="0">
                  <c:v>Duben</c:v>
                </c:pt>
                <c:pt idx="1">
                  <c:v>Květen</c:v>
                </c:pt>
                <c:pt idx="2">
                  <c:v>Červen</c:v>
                </c:pt>
              </c:strCache>
            </c:strRef>
          </c:cat>
          <c:val>
            <c:numRef>
              <c:f>('8.13'!$B$23,'8.13'!$D$23,'8.13'!$F$23)</c:f>
              <c:numCache>
                <c:formatCode>#\ ##0.0</c:formatCode>
                <c:ptCount val="3"/>
                <c:pt idx="0">
                  <c:v>0</c:v>
                </c:pt>
                <c:pt idx="1">
                  <c:v>0</c:v>
                </c:pt>
                <c:pt idx="2">
                  <c:v>0</c:v>
                </c:pt>
              </c:numCache>
            </c:numRef>
          </c:val>
          <c:extLst>
            <c:ext xmlns:c16="http://schemas.microsoft.com/office/drawing/2014/chart" uri="{C3380CC4-5D6E-409C-BE32-E72D297353CC}">
              <c16:uniqueId val="{0000000D-FB1D-4903-B777-01BAE80F00BB}"/>
            </c:ext>
          </c:extLst>
        </c:ser>
        <c:ser>
          <c:idx val="14"/>
          <c:order val="14"/>
          <c:tx>
            <c:strRef>
              <c:f>'8.13'!$A$24</c:f>
              <c:strCache>
                <c:ptCount val="1"/>
                <c:pt idx="0">
                  <c:v>Topné oleje</c:v>
                </c:pt>
              </c:strCache>
            </c:strRef>
          </c:tx>
          <c:spPr>
            <a:pattFill prst="ltUpDiag">
              <a:fgClr>
                <a:srgbClr val="5A6588"/>
              </a:fgClr>
              <a:bgClr>
                <a:sysClr val="window" lastClr="FFFFFF"/>
              </a:bgClr>
            </a:pattFill>
          </c:spPr>
          <c:invertIfNegative val="0"/>
          <c:cat>
            <c:strRef>
              <c:f>'8.13'!$C$38:$E$38</c:f>
              <c:strCache>
                <c:ptCount val="3"/>
                <c:pt idx="0">
                  <c:v>Duben</c:v>
                </c:pt>
                <c:pt idx="1">
                  <c:v>Květen</c:v>
                </c:pt>
                <c:pt idx="2">
                  <c:v>Červen</c:v>
                </c:pt>
              </c:strCache>
            </c:strRef>
          </c:cat>
          <c:val>
            <c:numRef>
              <c:f>('8.13'!$B$24,'8.13'!$D$24,'8.13'!$F$24)</c:f>
              <c:numCache>
                <c:formatCode>#\ ##0.0</c:formatCode>
                <c:ptCount val="3"/>
                <c:pt idx="0">
                  <c:v>334.04699999999997</c:v>
                </c:pt>
                <c:pt idx="1">
                  <c:v>297.44299999999998</c:v>
                </c:pt>
                <c:pt idx="2">
                  <c:v>1130.5989999999997</c:v>
                </c:pt>
              </c:numCache>
            </c:numRef>
          </c:val>
          <c:extLst>
            <c:ext xmlns:c16="http://schemas.microsoft.com/office/drawing/2014/chart" uri="{C3380CC4-5D6E-409C-BE32-E72D297353CC}">
              <c16:uniqueId val="{0000000E-FB1D-4903-B777-01BAE80F00BB}"/>
            </c:ext>
          </c:extLst>
        </c:ser>
        <c:ser>
          <c:idx val="15"/>
          <c:order val="15"/>
          <c:tx>
            <c:strRef>
              <c:f>'8.13'!$A$25</c:f>
              <c:strCache>
                <c:ptCount val="1"/>
                <c:pt idx="0">
                  <c:v>Zemní plyn</c:v>
                </c:pt>
              </c:strCache>
            </c:strRef>
          </c:tx>
          <c:spPr>
            <a:pattFill prst="ltUpDiag">
              <a:fgClr>
                <a:srgbClr val="E86158"/>
              </a:fgClr>
              <a:bgClr>
                <a:sysClr val="window" lastClr="FFFFFF"/>
              </a:bgClr>
            </a:pattFill>
          </c:spPr>
          <c:invertIfNegative val="0"/>
          <c:cat>
            <c:strRef>
              <c:f>'8.13'!$C$38:$E$38</c:f>
              <c:strCache>
                <c:ptCount val="3"/>
                <c:pt idx="0">
                  <c:v>Duben</c:v>
                </c:pt>
                <c:pt idx="1">
                  <c:v>Květen</c:v>
                </c:pt>
                <c:pt idx="2">
                  <c:v>Červen</c:v>
                </c:pt>
              </c:strCache>
            </c:strRef>
          </c:cat>
          <c:val>
            <c:numRef>
              <c:f>('8.13'!$B$25,'8.13'!$D$25,'8.13'!$F$25)</c:f>
              <c:numCache>
                <c:formatCode>#\ ##0.0</c:formatCode>
                <c:ptCount val="3"/>
                <c:pt idx="0">
                  <c:v>88934.685000000012</c:v>
                </c:pt>
                <c:pt idx="1">
                  <c:v>49054.023999999998</c:v>
                </c:pt>
                <c:pt idx="2">
                  <c:v>20506.915999999997</c:v>
                </c:pt>
              </c:numCache>
            </c:numRef>
          </c:val>
          <c:extLst>
            <c:ext xmlns:c16="http://schemas.microsoft.com/office/drawing/2014/chart" uri="{C3380CC4-5D6E-409C-BE32-E72D297353CC}">
              <c16:uniqueId val="{0000000F-FB1D-4903-B777-01BAE80F00BB}"/>
            </c:ext>
          </c:extLst>
        </c:ser>
        <c:dLbls>
          <c:showLegendKey val="0"/>
          <c:showVal val="0"/>
          <c:showCatName val="0"/>
          <c:showSerName val="0"/>
          <c:showPercent val="0"/>
          <c:showBubbleSize val="0"/>
        </c:dLbls>
        <c:gapWidth val="50"/>
        <c:overlap val="100"/>
        <c:axId val="290626560"/>
        <c:axId val="290640640"/>
      </c:barChart>
      <c:catAx>
        <c:axId val="29062656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90640640"/>
        <c:crosses val="autoZero"/>
        <c:auto val="1"/>
        <c:lblAlgn val="ctr"/>
        <c:lblOffset val="100"/>
        <c:noMultiLvlLbl val="0"/>
      </c:catAx>
      <c:valAx>
        <c:axId val="290640640"/>
        <c:scaling>
          <c:orientation val="minMax"/>
        </c:scaling>
        <c:delete val="0"/>
        <c:axPos val="l"/>
        <c:majorGridlines/>
        <c:numFmt formatCode="#,##0" sourceLinked="0"/>
        <c:majorTickMark val="none"/>
        <c:minorTickMark val="none"/>
        <c:tickLblPos val="nextTo"/>
        <c:spPr>
          <a:ln>
            <a:noFill/>
          </a:ln>
        </c:spPr>
        <c:txPr>
          <a:bodyPr/>
          <a:lstStyle/>
          <a:p>
            <a:pPr>
              <a:defRPr sz="900" b="0">
                <a:latin typeface="Arial" panose="020B0604020202020204" pitchFamily="34" charset="0"/>
                <a:cs typeface="Arial" panose="020B0604020202020204" pitchFamily="34" charset="0"/>
              </a:defRPr>
            </a:pPr>
            <a:endParaRPr lang="cs-CZ"/>
          </a:p>
        </c:txPr>
        <c:crossAx val="290626560"/>
        <c:crosses val="autoZero"/>
        <c:crossBetween val="between"/>
        <c:majorUnit val="3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A53F-43EA-A72D-3385B610C0F9}"/>
              </c:ext>
            </c:extLst>
          </c:dPt>
          <c:dPt>
            <c:idx val="1"/>
            <c:bubble3D val="0"/>
            <c:spPr>
              <a:solidFill>
                <a:schemeClr val="accent2"/>
              </a:solidFill>
            </c:spPr>
            <c:extLst>
              <c:ext xmlns:c16="http://schemas.microsoft.com/office/drawing/2014/chart" uri="{C3380CC4-5D6E-409C-BE32-E72D297353CC}">
                <c16:uniqueId val="{00000003-A53F-43EA-A72D-3385B610C0F9}"/>
              </c:ext>
            </c:extLst>
          </c:dPt>
          <c:dPt>
            <c:idx val="2"/>
            <c:bubble3D val="0"/>
            <c:spPr>
              <a:solidFill>
                <a:schemeClr val="accent3"/>
              </a:solidFill>
            </c:spPr>
            <c:extLst>
              <c:ext xmlns:c16="http://schemas.microsoft.com/office/drawing/2014/chart" uri="{C3380CC4-5D6E-409C-BE32-E72D297353CC}">
                <c16:uniqueId val="{00000005-A53F-43EA-A72D-3385B610C0F9}"/>
              </c:ext>
            </c:extLst>
          </c:dPt>
          <c:dPt>
            <c:idx val="3"/>
            <c:bubble3D val="0"/>
            <c:spPr>
              <a:solidFill>
                <a:schemeClr val="accent4"/>
              </a:solidFill>
            </c:spPr>
            <c:extLst>
              <c:ext xmlns:c16="http://schemas.microsoft.com/office/drawing/2014/chart" uri="{C3380CC4-5D6E-409C-BE32-E72D297353CC}">
                <c16:uniqueId val="{00000007-A53F-43EA-A72D-3385B610C0F9}"/>
              </c:ext>
            </c:extLst>
          </c:dPt>
          <c:dPt>
            <c:idx val="4"/>
            <c:bubble3D val="0"/>
            <c:spPr>
              <a:solidFill>
                <a:schemeClr val="accent5"/>
              </a:solidFill>
            </c:spPr>
            <c:extLst>
              <c:ext xmlns:c16="http://schemas.microsoft.com/office/drawing/2014/chart" uri="{C3380CC4-5D6E-409C-BE32-E72D297353CC}">
                <c16:uniqueId val="{00000009-A53F-43EA-A72D-3385B610C0F9}"/>
              </c:ext>
            </c:extLst>
          </c:dPt>
          <c:dPt>
            <c:idx val="5"/>
            <c:bubble3D val="0"/>
            <c:spPr>
              <a:solidFill>
                <a:schemeClr val="accent6"/>
              </a:solidFill>
            </c:spPr>
            <c:extLst>
              <c:ext xmlns:c16="http://schemas.microsoft.com/office/drawing/2014/chart" uri="{C3380CC4-5D6E-409C-BE32-E72D297353CC}">
                <c16:uniqueId val="{0000000B-A53F-43EA-A72D-3385B610C0F9}"/>
              </c:ext>
            </c:extLst>
          </c:dPt>
          <c:dPt>
            <c:idx val="6"/>
            <c:bubble3D val="0"/>
            <c:spPr>
              <a:solidFill>
                <a:srgbClr val="F0948F"/>
              </a:solidFill>
            </c:spPr>
            <c:extLst>
              <c:ext xmlns:c16="http://schemas.microsoft.com/office/drawing/2014/chart" uri="{C3380CC4-5D6E-409C-BE32-E72D297353CC}">
                <c16:uniqueId val="{0000000D-A53F-43EA-A72D-3385B610C0F9}"/>
              </c:ext>
            </c:extLst>
          </c:dPt>
          <c:dPt>
            <c:idx val="7"/>
            <c:bubble3D val="0"/>
            <c:spPr>
              <a:solidFill>
                <a:srgbClr val="F7C9C7"/>
              </a:solidFill>
            </c:spPr>
            <c:extLst>
              <c:ext xmlns:c16="http://schemas.microsoft.com/office/drawing/2014/chart" uri="{C3380CC4-5D6E-409C-BE32-E72D297353CC}">
                <c16:uniqueId val="{0000000F-A53F-43EA-A72D-3385B610C0F9}"/>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10-A53F-43EA-A72D-3385B610C0F9}"/>
            </c:ext>
          </c:extLst>
        </c:ser>
        <c:ser>
          <c:idx val="2"/>
          <c:order val="1"/>
          <c:dPt>
            <c:idx val="0"/>
            <c:bubble3D val="0"/>
            <c:spPr>
              <a:solidFill>
                <a:schemeClr val="accent1"/>
              </a:solidFill>
            </c:spPr>
            <c:extLst>
              <c:ext xmlns:c16="http://schemas.microsoft.com/office/drawing/2014/chart" uri="{C3380CC4-5D6E-409C-BE32-E72D297353CC}">
                <c16:uniqueId val="{00000012-A53F-43EA-A72D-3385B610C0F9}"/>
              </c:ext>
            </c:extLst>
          </c:dPt>
          <c:dPt>
            <c:idx val="1"/>
            <c:bubble3D val="0"/>
            <c:spPr>
              <a:solidFill>
                <a:schemeClr val="accent2"/>
              </a:solidFill>
            </c:spPr>
            <c:extLst>
              <c:ext xmlns:c16="http://schemas.microsoft.com/office/drawing/2014/chart" uri="{C3380CC4-5D6E-409C-BE32-E72D297353CC}">
                <c16:uniqueId val="{00000014-A53F-43EA-A72D-3385B610C0F9}"/>
              </c:ext>
            </c:extLst>
          </c:dPt>
          <c:dPt>
            <c:idx val="2"/>
            <c:bubble3D val="0"/>
            <c:spPr>
              <a:solidFill>
                <a:schemeClr val="accent3"/>
              </a:solidFill>
            </c:spPr>
            <c:extLst>
              <c:ext xmlns:c16="http://schemas.microsoft.com/office/drawing/2014/chart" uri="{C3380CC4-5D6E-409C-BE32-E72D297353CC}">
                <c16:uniqueId val="{00000016-A53F-43EA-A72D-3385B610C0F9}"/>
              </c:ext>
            </c:extLst>
          </c:dPt>
          <c:dPt>
            <c:idx val="3"/>
            <c:bubble3D val="0"/>
            <c:spPr>
              <a:solidFill>
                <a:schemeClr val="accent4"/>
              </a:solidFill>
            </c:spPr>
            <c:extLst>
              <c:ext xmlns:c16="http://schemas.microsoft.com/office/drawing/2014/chart" uri="{C3380CC4-5D6E-409C-BE32-E72D297353CC}">
                <c16:uniqueId val="{00000018-A53F-43EA-A72D-3385B610C0F9}"/>
              </c:ext>
            </c:extLst>
          </c:dPt>
          <c:dPt>
            <c:idx val="4"/>
            <c:bubble3D val="0"/>
            <c:spPr>
              <a:solidFill>
                <a:schemeClr val="accent5"/>
              </a:solidFill>
            </c:spPr>
            <c:extLst>
              <c:ext xmlns:c16="http://schemas.microsoft.com/office/drawing/2014/chart" uri="{C3380CC4-5D6E-409C-BE32-E72D297353CC}">
                <c16:uniqueId val="{0000001A-A53F-43EA-A72D-3385B610C0F9}"/>
              </c:ext>
            </c:extLst>
          </c:dPt>
          <c:dPt>
            <c:idx val="5"/>
            <c:bubble3D val="0"/>
            <c:spPr>
              <a:solidFill>
                <a:schemeClr val="accent6"/>
              </a:solidFill>
            </c:spPr>
            <c:extLst>
              <c:ext xmlns:c16="http://schemas.microsoft.com/office/drawing/2014/chart" uri="{C3380CC4-5D6E-409C-BE32-E72D297353CC}">
                <c16:uniqueId val="{0000001C-A53F-43EA-A72D-3385B610C0F9}"/>
              </c:ext>
            </c:extLst>
          </c:dPt>
          <c:dPt>
            <c:idx val="6"/>
            <c:bubble3D val="0"/>
            <c:spPr>
              <a:solidFill>
                <a:srgbClr val="F0948F"/>
              </a:solidFill>
            </c:spPr>
            <c:extLst>
              <c:ext xmlns:c16="http://schemas.microsoft.com/office/drawing/2014/chart" uri="{C3380CC4-5D6E-409C-BE32-E72D297353CC}">
                <c16:uniqueId val="{0000001E-A53F-43EA-A72D-3385B610C0F9}"/>
              </c:ext>
            </c:extLst>
          </c:dPt>
          <c:dPt>
            <c:idx val="7"/>
            <c:bubble3D val="0"/>
            <c:spPr>
              <a:solidFill>
                <a:srgbClr val="F7C9C7"/>
              </a:solidFill>
            </c:spPr>
            <c:extLst>
              <c:ext xmlns:c16="http://schemas.microsoft.com/office/drawing/2014/chart" uri="{C3380CC4-5D6E-409C-BE32-E72D297353CC}">
                <c16:uniqueId val="{00000020-A53F-43EA-A72D-3385B610C0F9}"/>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21-A53F-43EA-A72D-3385B610C0F9}"/>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6BE9-4063-BACE-DA2BF54FD16D}"/>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6BE9-4063-BACE-DA2BF54FD16D}"/>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6BE9-4063-BACE-DA2BF54FD16D}"/>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6BE9-4063-BACE-DA2BF54FD16D}"/>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6BE9-4063-BACE-DA2BF54FD16D}"/>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6BE9-4063-BACE-DA2BF54FD16D}"/>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6BE9-4063-BACE-DA2BF54FD16D}"/>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6BE9-4063-BACE-DA2BF54FD16D}"/>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6BE9-4063-BACE-DA2BF54FD16D}"/>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6BE9-4063-BACE-DA2BF54FD16D}"/>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6BE9-4063-BACE-DA2BF54FD16D}"/>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6BE9-4063-BACE-DA2BF54FD16D}"/>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6BE9-4063-BACE-DA2BF54FD16D}"/>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6BE9-4063-BACE-DA2BF54FD16D}"/>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6BE9-4063-BACE-DA2BF54FD16D}"/>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6BE9-4063-BACE-DA2BF54FD16D}"/>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tx2"/>
                </a:solidFill>
                <a:effectLst/>
              </a:rPr>
              <a:t>Spotřeba tepla podle </a:t>
            </a:r>
            <a:r>
              <a:rPr lang="cs-CZ" sz="1000">
                <a:solidFill>
                  <a:schemeClr val="tx2"/>
                </a:solidFill>
              </a:rPr>
              <a:t>sektorů</a:t>
            </a:r>
            <a:r>
              <a:rPr lang="cs-CZ" sz="1000" baseline="0">
                <a:solidFill>
                  <a:schemeClr val="tx2"/>
                </a:solidFill>
              </a:rPr>
              <a:t> národního hospodářství</a:t>
            </a:r>
            <a:r>
              <a:rPr lang="cs-CZ" sz="1000">
                <a:solidFill>
                  <a:schemeClr val="tx2"/>
                </a:solidFill>
              </a:rPr>
              <a:t> (TJ)</a:t>
            </a:r>
          </a:p>
        </c:rich>
      </c:tx>
      <c:layout>
        <c:manualLayout>
          <c:xMode val="edge"/>
          <c:yMode val="edge"/>
          <c:x val="3.8292374816874613E-3"/>
          <c:y val="0"/>
        </c:manualLayout>
      </c:layout>
      <c:overlay val="0"/>
    </c:title>
    <c:autoTitleDeleted val="0"/>
    <c:plotArea>
      <c:layout>
        <c:manualLayout>
          <c:layoutTarget val="inner"/>
          <c:xMode val="edge"/>
          <c:yMode val="edge"/>
          <c:x val="7.2909980291895035E-2"/>
          <c:y val="0.27287888761182372"/>
          <c:w val="0.62054784332341095"/>
          <c:h val="0.53671228858792597"/>
        </c:manualLayout>
      </c:layout>
      <c:barChart>
        <c:barDir val="col"/>
        <c:grouping val="stacked"/>
        <c:varyColors val="0"/>
        <c:ser>
          <c:idx val="0"/>
          <c:order val="0"/>
          <c:tx>
            <c:strRef>
              <c:f>'8.14'!$A$27</c:f>
              <c:strCache>
                <c:ptCount val="1"/>
                <c:pt idx="0">
                  <c:v>Průmysl</c:v>
                </c:pt>
              </c:strCache>
            </c:strRef>
          </c:tx>
          <c:invertIfNegative val="0"/>
          <c:cat>
            <c:strRef>
              <c:f>'8.14'!$C$38:$E$38</c:f>
              <c:strCache>
                <c:ptCount val="3"/>
                <c:pt idx="0">
                  <c:v>Duben</c:v>
                </c:pt>
                <c:pt idx="1">
                  <c:v>Květen</c:v>
                </c:pt>
                <c:pt idx="2">
                  <c:v>Červen</c:v>
                </c:pt>
              </c:strCache>
            </c:strRef>
          </c:cat>
          <c:val>
            <c:numRef>
              <c:f>('8.14'!$B$27,'8.14'!$D$27,'8.14'!$F$27)</c:f>
              <c:numCache>
                <c:formatCode>#\ ##0.0</c:formatCode>
                <c:ptCount val="3"/>
                <c:pt idx="0">
                  <c:v>161452.70600000001</c:v>
                </c:pt>
                <c:pt idx="1">
                  <c:v>118813.425</c:v>
                </c:pt>
                <c:pt idx="2">
                  <c:v>110181.57100000001</c:v>
                </c:pt>
              </c:numCache>
            </c:numRef>
          </c:val>
          <c:extLst>
            <c:ext xmlns:c16="http://schemas.microsoft.com/office/drawing/2014/chart" uri="{C3380CC4-5D6E-409C-BE32-E72D297353CC}">
              <c16:uniqueId val="{00000000-FA99-4B1B-BCC9-AFDE24F83B76}"/>
            </c:ext>
          </c:extLst>
        </c:ser>
        <c:ser>
          <c:idx val="1"/>
          <c:order val="1"/>
          <c:tx>
            <c:strRef>
              <c:f>'8.14'!$A$28</c:f>
              <c:strCache>
                <c:ptCount val="1"/>
                <c:pt idx="0">
                  <c:v>Energetika</c:v>
                </c:pt>
              </c:strCache>
            </c:strRef>
          </c:tx>
          <c:invertIfNegative val="0"/>
          <c:cat>
            <c:strRef>
              <c:f>'8.14'!$C$38:$E$38</c:f>
              <c:strCache>
                <c:ptCount val="3"/>
                <c:pt idx="0">
                  <c:v>Duben</c:v>
                </c:pt>
                <c:pt idx="1">
                  <c:v>Květen</c:v>
                </c:pt>
                <c:pt idx="2">
                  <c:v>Červen</c:v>
                </c:pt>
              </c:strCache>
            </c:strRef>
          </c:cat>
          <c:val>
            <c:numRef>
              <c:f>('8.14'!$B$28,'8.14'!$D$28,'8.14'!$F$28)</c:f>
              <c:numCache>
                <c:formatCode>#\ ##0.0</c:formatCode>
                <c:ptCount val="3"/>
                <c:pt idx="0">
                  <c:v>65.460000000000008</c:v>
                </c:pt>
                <c:pt idx="1">
                  <c:v>15.77</c:v>
                </c:pt>
                <c:pt idx="2">
                  <c:v>10.45</c:v>
                </c:pt>
              </c:numCache>
            </c:numRef>
          </c:val>
          <c:extLst>
            <c:ext xmlns:c16="http://schemas.microsoft.com/office/drawing/2014/chart" uri="{C3380CC4-5D6E-409C-BE32-E72D297353CC}">
              <c16:uniqueId val="{00000001-FA99-4B1B-BCC9-AFDE24F83B76}"/>
            </c:ext>
          </c:extLst>
        </c:ser>
        <c:ser>
          <c:idx val="2"/>
          <c:order val="2"/>
          <c:tx>
            <c:strRef>
              <c:f>'8.14'!$A$29</c:f>
              <c:strCache>
                <c:ptCount val="1"/>
                <c:pt idx="0">
                  <c:v>Doprava</c:v>
                </c:pt>
              </c:strCache>
            </c:strRef>
          </c:tx>
          <c:invertIfNegative val="0"/>
          <c:cat>
            <c:strRef>
              <c:f>'8.14'!$C$38:$E$38</c:f>
              <c:strCache>
                <c:ptCount val="3"/>
                <c:pt idx="0">
                  <c:v>Duben</c:v>
                </c:pt>
                <c:pt idx="1">
                  <c:v>Květen</c:v>
                </c:pt>
                <c:pt idx="2">
                  <c:v>Červen</c:v>
                </c:pt>
              </c:strCache>
            </c:strRef>
          </c:cat>
          <c:val>
            <c:numRef>
              <c:f>('8.14'!$B$29,'8.14'!$D$29,'8.14'!$F$29)</c:f>
              <c:numCache>
                <c:formatCode>#\ ##0.0</c:formatCode>
                <c:ptCount val="3"/>
                <c:pt idx="0">
                  <c:v>1593.3899999999999</c:v>
                </c:pt>
                <c:pt idx="1">
                  <c:v>389.7</c:v>
                </c:pt>
                <c:pt idx="2">
                  <c:v>246.82</c:v>
                </c:pt>
              </c:numCache>
            </c:numRef>
          </c:val>
          <c:extLst>
            <c:ext xmlns:c16="http://schemas.microsoft.com/office/drawing/2014/chart" uri="{C3380CC4-5D6E-409C-BE32-E72D297353CC}">
              <c16:uniqueId val="{00000002-FA99-4B1B-BCC9-AFDE24F83B76}"/>
            </c:ext>
          </c:extLst>
        </c:ser>
        <c:ser>
          <c:idx val="3"/>
          <c:order val="3"/>
          <c:tx>
            <c:strRef>
              <c:f>'8.14'!$A$30</c:f>
              <c:strCache>
                <c:ptCount val="1"/>
                <c:pt idx="0">
                  <c:v>Stavebnictví</c:v>
                </c:pt>
              </c:strCache>
            </c:strRef>
          </c:tx>
          <c:invertIfNegative val="0"/>
          <c:cat>
            <c:strRef>
              <c:f>'8.14'!$C$38:$E$38</c:f>
              <c:strCache>
                <c:ptCount val="3"/>
                <c:pt idx="0">
                  <c:v>Duben</c:v>
                </c:pt>
                <c:pt idx="1">
                  <c:v>Květen</c:v>
                </c:pt>
                <c:pt idx="2">
                  <c:v>Červen</c:v>
                </c:pt>
              </c:strCache>
            </c:strRef>
          </c:cat>
          <c:val>
            <c:numRef>
              <c:f>('8.14'!$B$30,'8.14'!$D$30,'8.14'!$F$30)</c:f>
              <c:numCache>
                <c:formatCode>#\ ##0.0</c:formatCode>
                <c:ptCount val="3"/>
                <c:pt idx="0">
                  <c:v>1258.847</c:v>
                </c:pt>
                <c:pt idx="1">
                  <c:v>295.39100000000002</c:v>
                </c:pt>
                <c:pt idx="2">
                  <c:v>194.23</c:v>
                </c:pt>
              </c:numCache>
            </c:numRef>
          </c:val>
          <c:extLst>
            <c:ext xmlns:c16="http://schemas.microsoft.com/office/drawing/2014/chart" uri="{C3380CC4-5D6E-409C-BE32-E72D297353CC}">
              <c16:uniqueId val="{00000003-FA99-4B1B-BCC9-AFDE24F83B76}"/>
            </c:ext>
          </c:extLst>
        </c:ser>
        <c:ser>
          <c:idx val="4"/>
          <c:order val="4"/>
          <c:tx>
            <c:strRef>
              <c:f>'8.14'!$A$31</c:f>
              <c:strCache>
                <c:ptCount val="1"/>
                <c:pt idx="0">
                  <c:v>Zemědělství a lesnictví</c:v>
                </c:pt>
              </c:strCache>
            </c:strRef>
          </c:tx>
          <c:invertIfNegative val="0"/>
          <c:cat>
            <c:strRef>
              <c:f>'8.14'!$C$38:$E$38</c:f>
              <c:strCache>
                <c:ptCount val="3"/>
                <c:pt idx="0">
                  <c:v>Duben</c:v>
                </c:pt>
                <c:pt idx="1">
                  <c:v>Květen</c:v>
                </c:pt>
                <c:pt idx="2">
                  <c:v>Červen</c:v>
                </c:pt>
              </c:strCache>
            </c:strRef>
          </c:cat>
          <c:val>
            <c:numRef>
              <c:f>('8.14'!$B$31,'8.14'!$D$31,'8.14'!$F$31)</c:f>
              <c:numCache>
                <c:formatCode>#\ ##0.0</c:formatCode>
                <c:ptCount val="3"/>
                <c:pt idx="0">
                  <c:v>1003.05</c:v>
                </c:pt>
                <c:pt idx="1">
                  <c:v>701.56999999999994</c:v>
                </c:pt>
                <c:pt idx="2">
                  <c:v>578.56999999999994</c:v>
                </c:pt>
              </c:numCache>
            </c:numRef>
          </c:val>
          <c:extLst>
            <c:ext xmlns:c16="http://schemas.microsoft.com/office/drawing/2014/chart" uri="{C3380CC4-5D6E-409C-BE32-E72D297353CC}">
              <c16:uniqueId val="{00000004-FA99-4B1B-BCC9-AFDE24F83B76}"/>
            </c:ext>
          </c:extLst>
        </c:ser>
        <c:ser>
          <c:idx val="5"/>
          <c:order val="5"/>
          <c:tx>
            <c:strRef>
              <c:f>'8.14'!$A$32</c:f>
              <c:strCache>
                <c:ptCount val="1"/>
                <c:pt idx="0">
                  <c:v>Domácnosti</c:v>
                </c:pt>
              </c:strCache>
            </c:strRef>
          </c:tx>
          <c:spPr>
            <a:solidFill>
              <a:schemeClr val="accent6"/>
            </a:solidFill>
          </c:spPr>
          <c:invertIfNegative val="0"/>
          <c:cat>
            <c:strRef>
              <c:f>'8.14'!$C$38:$E$38</c:f>
              <c:strCache>
                <c:ptCount val="3"/>
                <c:pt idx="0">
                  <c:v>Duben</c:v>
                </c:pt>
                <c:pt idx="1">
                  <c:v>Květen</c:v>
                </c:pt>
                <c:pt idx="2">
                  <c:v>Červen</c:v>
                </c:pt>
              </c:strCache>
            </c:strRef>
          </c:cat>
          <c:val>
            <c:numRef>
              <c:f>('8.14'!$B$32,'8.14'!$D$32,'8.14'!$F$32)</c:f>
              <c:numCache>
                <c:formatCode>#\ ##0.0</c:formatCode>
                <c:ptCount val="3"/>
                <c:pt idx="0">
                  <c:v>112351.106</c:v>
                </c:pt>
                <c:pt idx="1">
                  <c:v>43661.35</c:v>
                </c:pt>
                <c:pt idx="2">
                  <c:v>29456.782999999999</c:v>
                </c:pt>
              </c:numCache>
            </c:numRef>
          </c:val>
          <c:extLst>
            <c:ext xmlns:c16="http://schemas.microsoft.com/office/drawing/2014/chart" uri="{C3380CC4-5D6E-409C-BE32-E72D297353CC}">
              <c16:uniqueId val="{00000005-FA99-4B1B-BCC9-AFDE24F83B76}"/>
            </c:ext>
          </c:extLst>
        </c:ser>
        <c:ser>
          <c:idx val="6"/>
          <c:order val="6"/>
          <c:tx>
            <c:strRef>
              <c:f>'8.14'!$A$33</c:f>
              <c:strCache>
                <c:ptCount val="1"/>
                <c:pt idx="0">
                  <c:v>Obchod, služby, školství, zdravotnictví</c:v>
                </c:pt>
              </c:strCache>
            </c:strRef>
          </c:tx>
          <c:spPr>
            <a:solidFill>
              <a:srgbClr val="F0948F"/>
            </a:solidFill>
          </c:spPr>
          <c:invertIfNegative val="0"/>
          <c:cat>
            <c:strRef>
              <c:f>'8.14'!$C$38:$E$38</c:f>
              <c:strCache>
                <c:ptCount val="3"/>
                <c:pt idx="0">
                  <c:v>Duben</c:v>
                </c:pt>
                <c:pt idx="1">
                  <c:v>Květen</c:v>
                </c:pt>
                <c:pt idx="2">
                  <c:v>Červen</c:v>
                </c:pt>
              </c:strCache>
            </c:strRef>
          </c:cat>
          <c:val>
            <c:numRef>
              <c:f>('8.14'!$B$33,'8.14'!$D$33,'8.14'!$F$33)</c:f>
              <c:numCache>
                <c:formatCode>#\ ##0.0</c:formatCode>
                <c:ptCount val="3"/>
                <c:pt idx="0">
                  <c:v>51761.536</c:v>
                </c:pt>
                <c:pt idx="1">
                  <c:v>16526.286000000004</c:v>
                </c:pt>
                <c:pt idx="2">
                  <c:v>11138.817000000001</c:v>
                </c:pt>
              </c:numCache>
            </c:numRef>
          </c:val>
          <c:extLst>
            <c:ext xmlns:c16="http://schemas.microsoft.com/office/drawing/2014/chart" uri="{C3380CC4-5D6E-409C-BE32-E72D297353CC}">
              <c16:uniqueId val="{00000006-FA99-4B1B-BCC9-AFDE24F83B76}"/>
            </c:ext>
          </c:extLst>
        </c:ser>
        <c:ser>
          <c:idx val="7"/>
          <c:order val="7"/>
          <c:tx>
            <c:strRef>
              <c:f>'8.14'!$A$34</c:f>
              <c:strCache>
                <c:ptCount val="1"/>
                <c:pt idx="0">
                  <c:v>Ostatní</c:v>
                </c:pt>
              </c:strCache>
            </c:strRef>
          </c:tx>
          <c:spPr>
            <a:solidFill>
              <a:srgbClr val="F7C9C7"/>
            </a:solidFill>
          </c:spPr>
          <c:invertIfNegative val="0"/>
          <c:cat>
            <c:strRef>
              <c:f>'8.14'!$C$38:$E$38</c:f>
              <c:strCache>
                <c:ptCount val="3"/>
                <c:pt idx="0">
                  <c:v>Duben</c:v>
                </c:pt>
                <c:pt idx="1">
                  <c:v>Květen</c:v>
                </c:pt>
                <c:pt idx="2">
                  <c:v>Červen</c:v>
                </c:pt>
              </c:strCache>
            </c:strRef>
          </c:cat>
          <c:val>
            <c:numRef>
              <c:f>('8.14'!$B$34,'8.14'!$D$34,'8.14'!$F$34)</c:f>
              <c:numCache>
                <c:formatCode>#\ ##0.0</c:formatCode>
                <c:ptCount val="3"/>
                <c:pt idx="0">
                  <c:v>436.24700000000001</c:v>
                </c:pt>
                <c:pt idx="1">
                  <c:v>20.8</c:v>
                </c:pt>
                <c:pt idx="2">
                  <c:v>0</c:v>
                </c:pt>
              </c:numCache>
            </c:numRef>
          </c:val>
          <c:extLst>
            <c:ext xmlns:c16="http://schemas.microsoft.com/office/drawing/2014/chart" uri="{C3380CC4-5D6E-409C-BE32-E72D297353CC}">
              <c16:uniqueId val="{00000007-FA99-4B1B-BCC9-AFDE24F83B76}"/>
            </c:ext>
          </c:extLst>
        </c:ser>
        <c:dLbls>
          <c:showLegendKey val="0"/>
          <c:showVal val="0"/>
          <c:showCatName val="0"/>
          <c:showSerName val="0"/>
          <c:showPercent val="0"/>
          <c:showBubbleSize val="0"/>
        </c:dLbls>
        <c:gapWidth val="50"/>
        <c:overlap val="100"/>
        <c:axId val="284426240"/>
        <c:axId val="284427776"/>
      </c:barChart>
      <c:catAx>
        <c:axId val="2844262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84427776"/>
        <c:crosses val="autoZero"/>
        <c:auto val="1"/>
        <c:lblAlgn val="ctr"/>
        <c:lblOffset val="100"/>
        <c:noMultiLvlLbl val="0"/>
      </c:catAx>
      <c:valAx>
        <c:axId val="284427776"/>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84426240"/>
        <c:crosses val="autoZero"/>
        <c:crossBetween val="between"/>
        <c:majorUnit val="1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cs-CZ" sz="1000">
                <a:solidFill>
                  <a:schemeClr val="tx2"/>
                </a:solidFill>
              </a:rPr>
              <a:t>Podíl v ČR</a:t>
            </a:r>
          </a:p>
        </c:rich>
      </c:tx>
      <c:layout>
        <c:manualLayout>
          <c:xMode val="edge"/>
          <c:yMode val="edge"/>
          <c:x val="5.2920909316302948E-4"/>
          <c:y val="0"/>
        </c:manualLayout>
      </c:layout>
      <c:overlay val="0"/>
    </c:title>
    <c:autoTitleDeleted val="0"/>
    <c:plotArea>
      <c:layout>
        <c:manualLayout>
          <c:layoutTarget val="inner"/>
          <c:xMode val="edge"/>
          <c:yMode val="edge"/>
          <c:x val="6.0592781633521109E-2"/>
          <c:y val="0.27588277344330603"/>
          <c:w val="0.86679862645627792"/>
          <c:h val="0.27543687465053568"/>
        </c:manualLayout>
      </c:layout>
      <c:barChart>
        <c:barDir val="bar"/>
        <c:grouping val="clustered"/>
        <c:varyColors val="0"/>
        <c:ser>
          <c:idx val="0"/>
          <c:order val="0"/>
          <c:tx>
            <c:strRef>
              <c:f>'8.14'!$A$38</c:f>
              <c:strCache>
                <c:ptCount val="1"/>
                <c:pt idx="0">
                  <c:v>Instalovaný výkon</c:v>
                </c:pt>
              </c:strCache>
            </c:strRef>
          </c:tx>
          <c:invertIfNegative val="0"/>
          <c:val>
            <c:numRef>
              <c:f>'8.14'!$B$38</c:f>
              <c:numCache>
                <c:formatCode>0.0%</c:formatCode>
                <c:ptCount val="1"/>
                <c:pt idx="0">
                  <c:v>3.3038281232441458E-2</c:v>
                </c:pt>
              </c:numCache>
            </c:numRef>
          </c:val>
          <c:extLst>
            <c:ext xmlns:c16="http://schemas.microsoft.com/office/drawing/2014/chart" uri="{C3380CC4-5D6E-409C-BE32-E72D297353CC}">
              <c16:uniqueId val="{00000000-0A0C-4FB2-83B0-E06802AF94F6}"/>
            </c:ext>
          </c:extLst>
        </c:ser>
        <c:ser>
          <c:idx val="1"/>
          <c:order val="1"/>
          <c:tx>
            <c:strRef>
              <c:f>'8.14'!$A$39</c:f>
              <c:strCache>
                <c:ptCount val="1"/>
                <c:pt idx="0">
                  <c:v>Výroba tepla brutto</c:v>
                </c:pt>
              </c:strCache>
            </c:strRef>
          </c:tx>
          <c:invertIfNegative val="0"/>
          <c:val>
            <c:numRef>
              <c:f>'8.14'!$B$39</c:f>
              <c:numCache>
                <c:formatCode>0.0%</c:formatCode>
                <c:ptCount val="1"/>
                <c:pt idx="0">
                  <c:v>4.4670759215469938E-2</c:v>
                </c:pt>
              </c:numCache>
            </c:numRef>
          </c:val>
          <c:extLst>
            <c:ext xmlns:c16="http://schemas.microsoft.com/office/drawing/2014/chart" uri="{C3380CC4-5D6E-409C-BE32-E72D297353CC}">
              <c16:uniqueId val="{00000001-0A0C-4FB2-83B0-E06802AF94F6}"/>
            </c:ext>
          </c:extLst>
        </c:ser>
        <c:ser>
          <c:idx val="2"/>
          <c:order val="2"/>
          <c:tx>
            <c:strRef>
              <c:f>'8.14'!$A$40</c:f>
              <c:strCache>
                <c:ptCount val="1"/>
                <c:pt idx="0">
                  <c:v>Dodávky tepla</c:v>
                </c:pt>
              </c:strCache>
            </c:strRef>
          </c:tx>
          <c:invertIfNegative val="0"/>
          <c:val>
            <c:numRef>
              <c:f>'8.14'!$B$40</c:f>
              <c:numCache>
                <c:formatCode>0.0%</c:formatCode>
                <c:ptCount val="1"/>
                <c:pt idx="0">
                  <c:v>4.6664219490054074E-2</c:v>
                </c:pt>
              </c:numCache>
            </c:numRef>
          </c:val>
          <c:extLst>
            <c:ext xmlns:c16="http://schemas.microsoft.com/office/drawing/2014/chart" uri="{C3380CC4-5D6E-409C-BE32-E72D297353CC}">
              <c16:uniqueId val="{00000002-0A0C-4FB2-83B0-E06802AF94F6}"/>
            </c:ext>
          </c:extLst>
        </c:ser>
        <c:dLbls>
          <c:showLegendKey val="0"/>
          <c:showVal val="0"/>
          <c:showCatName val="0"/>
          <c:showSerName val="0"/>
          <c:showPercent val="0"/>
          <c:showBubbleSize val="0"/>
        </c:dLbls>
        <c:gapWidth val="150"/>
        <c:axId val="284471296"/>
        <c:axId val="284472832"/>
      </c:barChart>
      <c:catAx>
        <c:axId val="284471296"/>
        <c:scaling>
          <c:orientation val="maxMin"/>
        </c:scaling>
        <c:delete val="0"/>
        <c:axPos val="l"/>
        <c:numFmt formatCode="General" sourceLinked="1"/>
        <c:majorTickMark val="none"/>
        <c:minorTickMark val="none"/>
        <c:tickLblPos val="none"/>
        <c:crossAx val="284472832"/>
        <c:crosses val="autoZero"/>
        <c:auto val="1"/>
        <c:lblAlgn val="ctr"/>
        <c:lblOffset val="100"/>
        <c:noMultiLvlLbl val="0"/>
      </c:catAx>
      <c:valAx>
        <c:axId val="284472832"/>
        <c:scaling>
          <c:orientation val="minMax"/>
          <c:max val="0.30000000000000004"/>
          <c:min val="0"/>
        </c:scaling>
        <c:delete val="0"/>
        <c:axPos val="b"/>
        <c:majorGridlines/>
        <c:numFmt formatCode="0%" sourceLinked="0"/>
        <c:majorTickMark val="out"/>
        <c:minorTickMark val="none"/>
        <c:tickLblPos val="nextTo"/>
        <c:spPr>
          <a:ln>
            <a:noFill/>
          </a:ln>
        </c:spPr>
        <c:txPr>
          <a:bodyPr/>
          <a:lstStyle/>
          <a:p>
            <a:pPr>
              <a:defRPr sz="900"/>
            </a:pPr>
            <a:endParaRPr lang="cs-CZ"/>
          </a:p>
        </c:txPr>
        <c:crossAx val="284471296"/>
        <c:crosses val="max"/>
        <c:crossBetween val="between"/>
        <c:majorUnit val="0.1"/>
      </c:valAx>
    </c:plotArea>
    <c:legend>
      <c:legendPos val="b"/>
      <c:layout>
        <c:manualLayout>
          <c:xMode val="edge"/>
          <c:yMode val="edge"/>
          <c:x val="1.5162396231415507E-3"/>
          <c:y val="0.76406173692914925"/>
          <c:w val="0.65737346283491216"/>
          <c:h val="0.2359382630708507"/>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solidFill>
                  <a:schemeClr val="tx2"/>
                </a:solidFill>
              </a:defRPr>
            </a:pPr>
            <a:r>
              <a:rPr lang="cs-CZ" sz="1000" b="1" i="0" baseline="0">
                <a:solidFill>
                  <a:srgbClr val="233060"/>
                </a:solidFill>
                <a:effectLst/>
                <a:latin typeface="Arial" panose="020B0604020202020204" pitchFamily="34" charset="0"/>
                <a:cs typeface="Arial" panose="020B0604020202020204" pitchFamily="34" charset="0"/>
              </a:rPr>
              <a:t>Dodávky tepla podle paliv (TJ)</a:t>
            </a:r>
            <a:endParaRPr lang="cs-CZ" sz="1000">
              <a:solidFill>
                <a:srgbClr val="233060"/>
              </a:solidFill>
              <a:effectLst/>
              <a:latin typeface="Arial" panose="020B0604020202020204" pitchFamily="34" charset="0"/>
              <a:cs typeface="Arial" panose="020B0604020202020204" pitchFamily="34" charset="0"/>
            </a:endParaRPr>
          </a:p>
        </c:rich>
      </c:tx>
      <c:layout>
        <c:manualLayout>
          <c:xMode val="edge"/>
          <c:yMode val="edge"/>
          <c:x val="2.8085811307106494E-3"/>
          <c:y val="2.8891280065699226E-2"/>
        </c:manualLayout>
      </c:layout>
      <c:overlay val="0"/>
    </c:title>
    <c:autoTitleDeleted val="0"/>
    <c:plotArea>
      <c:layout/>
      <c:barChart>
        <c:barDir val="col"/>
        <c:grouping val="stacked"/>
        <c:varyColors val="0"/>
        <c:ser>
          <c:idx val="0"/>
          <c:order val="0"/>
          <c:tx>
            <c:strRef>
              <c:f>'8.14'!$A$10</c:f>
              <c:strCache>
                <c:ptCount val="1"/>
                <c:pt idx="0">
                  <c:v>Biomasa</c:v>
                </c:pt>
              </c:strCache>
            </c:strRef>
          </c:tx>
          <c:spPr>
            <a:solidFill>
              <a:srgbClr val="23315F"/>
            </a:solidFill>
          </c:spPr>
          <c:invertIfNegative val="0"/>
          <c:cat>
            <c:strRef>
              <c:f>'8.14'!$C$38:$E$38</c:f>
              <c:strCache>
                <c:ptCount val="3"/>
                <c:pt idx="0">
                  <c:v>Duben</c:v>
                </c:pt>
                <c:pt idx="1">
                  <c:v>Květen</c:v>
                </c:pt>
                <c:pt idx="2">
                  <c:v>Červen</c:v>
                </c:pt>
              </c:strCache>
            </c:strRef>
          </c:cat>
          <c:val>
            <c:numRef>
              <c:f>('8.14'!$B$10,'8.14'!$D$10,'8.14'!$F$10)</c:f>
              <c:numCache>
                <c:formatCode>#\ ##0.0</c:formatCode>
                <c:ptCount val="3"/>
                <c:pt idx="0">
                  <c:v>37340.175999999999</c:v>
                </c:pt>
                <c:pt idx="1">
                  <c:v>19538.298999999999</c:v>
                </c:pt>
                <c:pt idx="2">
                  <c:v>10403.047</c:v>
                </c:pt>
              </c:numCache>
            </c:numRef>
          </c:val>
          <c:extLst>
            <c:ext xmlns:c16="http://schemas.microsoft.com/office/drawing/2014/chart" uri="{C3380CC4-5D6E-409C-BE32-E72D297353CC}">
              <c16:uniqueId val="{00000000-CEFC-45C0-93EE-DC9598E52E86}"/>
            </c:ext>
          </c:extLst>
        </c:ser>
        <c:ser>
          <c:idx val="1"/>
          <c:order val="1"/>
          <c:tx>
            <c:strRef>
              <c:f>'8.14'!$A$11</c:f>
              <c:strCache>
                <c:ptCount val="1"/>
                <c:pt idx="0">
                  <c:v>Bioplyn</c:v>
                </c:pt>
              </c:strCache>
            </c:strRef>
          </c:tx>
          <c:spPr>
            <a:solidFill>
              <a:srgbClr val="5A6588"/>
            </a:solidFill>
          </c:spPr>
          <c:invertIfNegative val="0"/>
          <c:cat>
            <c:strRef>
              <c:f>'8.14'!$C$38:$E$38</c:f>
              <c:strCache>
                <c:ptCount val="3"/>
                <c:pt idx="0">
                  <c:v>Duben</c:v>
                </c:pt>
                <c:pt idx="1">
                  <c:v>Květen</c:v>
                </c:pt>
                <c:pt idx="2">
                  <c:v>Červen</c:v>
                </c:pt>
              </c:strCache>
            </c:strRef>
          </c:cat>
          <c:val>
            <c:numRef>
              <c:f>('8.14'!$B$11,'8.14'!$D$11,'8.14'!$F$11)</c:f>
              <c:numCache>
                <c:formatCode>#\ ##0.0</c:formatCode>
                <c:ptCount val="3"/>
                <c:pt idx="0">
                  <c:v>1345.87</c:v>
                </c:pt>
                <c:pt idx="1">
                  <c:v>798.31</c:v>
                </c:pt>
                <c:pt idx="2">
                  <c:v>400.45</c:v>
                </c:pt>
              </c:numCache>
            </c:numRef>
          </c:val>
          <c:extLst>
            <c:ext xmlns:c16="http://schemas.microsoft.com/office/drawing/2014/chart" uri="{C3380CC4-5D6E-409C-BE32-E72D297353CC}">
              <c16:uniqueId val="{00000001-CEFC-45C0-93EE-DC9598E52E86}"/>
            </c:ext>
          </c:extLst>
        </c:ser>
        <c:ser>
          <c:idx val="2"/>
          <c:order val="2"/>
          <c:tx>
            <c:strRef>
              <c:f>'8.14'!$A$12</c:f>
              <c:strCache>
                <c:ptCount val="1"/>
                <c:pt idx="0">
                  <c:v>Černé uhlí</c:v>
                </c:pt>
              </c:strCache>
            </c:strRef>
          </c:tx>
          <c:spPr>
            <a:solidFill>
              <a:srgbClr val="9198B0"/>
            </a:solidFill>
          </c:spPr>
          <c:invertIfNegative val="0"/>
          <c:cat>
            <c:strRef>
              <c:f>'8.14'!$C$38:$E$38</c:f>
              <c:strCache>
                <c:ptCount val="3"/>
                <c:pt idx="0">
                  <c:v>Duben</c:v>
                </c:pt>
                <c:pt idx="1">
                  <c:v>Květen</c:v>
                </c:pt>
                <c:pt idx="2">
                  <c:v>Červen</c:v>
                </c:pt>
              </c:strCache>
            </c:strRef>
          </c:cat>
          <c:val>
            <c:numRef>
              <c:f>('8.14'!$B$12,'8.14'!$D$12,'8.14'!$F$12)</c:f>
              <c:numCache>
                <c:formatCode>#\ ##0.0</c:formatCode>
                <c:ptCount val="3"/>
                <c:pt idx="0">
                  <c:v>10016.040000000001</c:v>
                </c:pt>
                <c:pt idx="1">
                  <c:v>3127.08</c:v>
                </c:pt>
                <c:pt idx="2">
                  <c:v>2104.64</c:v>
                </c:pt>
              </c:numCache>
            </c:numRef>
          </c:val>
          <c:extLst>
            <c:ext xmlns:c16="http://schemas.microsoft.com/office/drawing/2014/chart" uri="{C3380CC4-5D6E-409C-BE32-E72D297353CC}">
              <c16:uniqueId val="{00000002-CEFC-45C0-93EE-DC9598E52E86}"/>
            </c:ext>
          </c:extLst>
        </c:ser>
        <c:ser>
          <c:idx val="3"/>
          <c:order val="3"/>
          <c:tx>
            <c:strRef>
              <c:f>'8.14'!$A$13</c:f>
              <c:strCache>
                <c:ptCount val="1"/>
                <c:pt idx="0">
                  <c:v>Elektrická energie</c:v>
                </c:pt>
              </c:strCache>
            </c:strRef>
          </c:tx>
          <c:spPr>
            <a:solidFill>
              <a:srgbClr val="C8CBD7"/>
            </a:solidFill>
          </c:spPr>
          <c:invertIfNegative val="0"/>
          <c:cat>
            <c:strRef>
              <c:f>'8.14'!$C$38:$E$38</c:f>
              <c:strCache>
                <c:ptCount val="3"/>
                <c:pt idx="0">
                  <c:v>Duben</c:v>
                </c:pt>
                <c:pt idx="1">
                  <c:v>Květen</c:v>
                </c:pt>
                <c:pt idx="2">
                  <c:v>Červen</c:v>
                </c:pt>
              </c:strCache>
            </c:strRef>
          </c:cat>
          <c:val>
            <c:numRef>
              <c:f>('8.14'!$B$13,'8.14'!$D$13,'8.14'!$F$13)</c:f>
              <c:numCache>
                <c:formatCode>#\ ##0.0</c:formatCode>
                <c:ptCount val="3"/>
                <c:pt idx="0">
                  <c:v>0</c:v>
                </c:pt>
                <c:pt idx="1">
                  <c:v>52.1</c:v>
                </c:pt>
                <c:pt idx="2">
                  <c:v>81.599999999999994</c:v>
                </c:pt>
              </c:numCache>
            </c:numRef>
          </c:val>
          <c:extLst>
            <c:ext xmlns:c16="http://schemas.microsoft.com/office/drawing/2014/chart" uri="{C3380CC4-5D6E-409C-BE32-E72D297353CC}">
              <c16:uniqueId val="{00000003-CEFC-45C0-93EE-DC9598E52E86}"/>
            </c:ext>
          </c:extLst>
        </c:ser>
        <c:ser>
          <c:idx val="4"/>
          <c:order val="4"/>
          <c:tx>
            <c:strRef>
              <c:f>'8.14'!$A$14</c:f>
              <c:strCache>
                <c:ptCount val="1"/>
                <c:pt idx="0">
                  <c:v>Energie prostředí (tepelné čerpadlo)</c:v>
                </c:pt>
              </c:strCache>
            </c:strRef>
          </c:tx>
          <c:spPr>
            <a:solidFill>
              <a:srgbClr val="E02C1F"/>
            </a:solidFill>
          </c:spPr>
          <c:invertIfNegative val="0"/>
          <c:cat>
            <c:strRef>
              <c:f>'8.14'!$C$38:$E$38</c:f>
              <c:strCache>
                <c:ptCount val="3"/>
                <c:pt idx="0">
                  <c:v>Duben</c:v>
                </c:pt>
                <c:pt idx="1">
                  <c:v>Květen</c:v>
                </c:pt>
                <c:pt idx="2">
                  <c:v>Červen</c:v>
                </c:pt>
              </c:strCache>
            </c:strRef>
          </c:cat>
          <c:val>
            <c:numRef>
              <c:f>('8.14'!$B$14,'8.14'!$D$14,'8.14'!$F$14)</c:f>
              <c:numCache>
                <c:formatCode>#\ ##0.0</c:formatCode>
                <c:ptCount val="3"/>
                <c:pt idx="0">
                  <c:v>2.2240000000000002</c:v>
                </c:pt>
                <c:pt idx="1">
                  <c:v>21.63</c:v>
                </c:pt>
                <c:pt idx="2">
                  <c:v>0</c:v>
                </c:pt>
              </c:numCache>
            </c:numRef>
          </c:val>
          <c:extLst>
            <c:ext xmlns:c16="http://schemas.microsoft.com/office/drawing/2014/chart" uri="{C3380CC4-5D6E-409C-BE32-E72D297353CC}">
              <c16:uniqueId val="{00000004-CEFC-45C0-93EE-DC9598E52E86}"/>
            </c:ext>
          </c:extLst>
        </c:ser>
        <c:ser>
          <c:idx val="5"/>
          <c:order val="5"/>
          <c:tx>
            <c:strRef>
              <c:f>'8.14'!$A$15</c:f>
              <c:strCache>
                <c:ptCount val="1"/>
                <c:pt idx="0">
                  <c:v>Energie Slunce (solární kolektor)</c:v>
                </c:pt>
              </c:strCache>
            </c:strRef>
          </c:tx>
          <c:spPr>
            <a:solidFill>
              <a:srgbClr val="E86158"/>
            </a:solidFill>
          </c:spPr>
          <c:invertIfNegative val="0"/>
          <c:cat>
            <c:strRef>
              <c:f>'8.14'!$C$38:$E$38</c:f>
              <c:strCache>
                <c:ptCount val="3"/>
                <c:pt idx="0">
                  <c:v>Duben</c:v>
                </c:pt>
                <c:pt idx="1">
                  <c:v>Květen</c:v>
                </c:pt>
                <c:pt idx="2">
                  <c:v>Červen</c:v>
                </c:pt>
              </c:strCache>
            </c:strRef>
          </c:cat>
          <c:val>
            <c:numRef>
              <c:f>('8.14'!$B$15,'8.14'!$D$15,'8.14'!$F$15)</c:f>
              <c:numCache>
                <c:formatCode>#\ ##0.0</c:formatCode>
                <c:ptCount val="3"/>
                <c:pt idx="0">
                  <c:v>0</c:v>
                </c:pt>
                <c:pt idx="1">
                  <c:v>0</c:v>
                </c:pt>
                <c:pt idx="2">
                  <c:v>0</c:v>
                </c:pt>
              </c:numCache>
            </c:numRef>
          </c:val>
          <c:extLst>
            <c:ext xmlns:c16="http://schemas.microsoft.com/office/drawing/2014/chart" uri="{C3380CC4-5D6E-409C-BE32-E72D297353CC}">
              <c16:uniqueId val="{00000005-CEFC-45C0-93EE-DC9598E52E86}"/>
            </c:ext>
          </c:extLst>
        </c:ser>
        <c:ser>
          <c:idx val="6"/>
          <c:order val="6"/>
          <c:tx>
            <c:strRef>
              <c:f>'8.14'!$A$16</c:f>
              <c:strCache>
                <c:ptCount val="1"/>
                <c:pt idx="0">
                  <c:v>Hnědé uhlí</c:v>
                </c:pt>
              </c:strCache>
            </c:strRef>
          </c:tx>
          <c:spPr>
            <a:solidFill>
              <a:srgbClr val="F0948F"/>
            </a:solidFill>
          </c:spPr>
          <c:invertIfNegative val="0"/>
          <c:cat>
            <c:strRef>
              <c:f>'8.14'!$C$38:$E$38</c:f>
              <c:strCache>
                <c:ptCount val="3"/>
                <c:pt idx="0">
                  <c:v>Duben</c:v>
                </c:pt>
                <c:pt idx="1">
                  <c:v>Květen</c:v>
                </c:pt>
                <c:pt idx="2">
                  <c:v>Červen</c:v>
                </c:pt>
              </c:strCache>
            </c:strRef>
          </c:cat>
          <c:val>
            <c:numRef>
              <c:f>('8.14'!$B$16,'8.14'!$D$16,'8.14'!$F$16)</c:f>
              <c:numCache>
                <c:formatCode>#\ ##0.0</c:formatCode>
                <c:ptCount val="3"/>
                <c:pt idx="0">
                  <c:v>193555.144</c:v>
                </c:pt>
                <c:pt idx="1">
                  <c:v>115918.421</c:v>
                </c:pt>
                <c:pt idx="2">
                  <c:v>112360.899</c:v>
                </c:pt>
              </c:numCache>
            </c:numRef>
          </c:val>
          <c:extLst>
            <c:ext xmlns:c16="http://schemas.microsoft.com/office/drawing/2014/chart" uri="{C3380CC4-5D6E-409C-BE32-E72D297353CC}">
              <c16:uniqueId val="{00000006-CEFC-45C0-93EE-DC9598E52E86}"/>
            </c:ext>
          </c:extLst>
        </c:ser>
        <c:ser>
          <c:idx val="7"/>
          <c:order val="7"/>
          <c:tx>
            <c:strRef>
              <c:f>'8.14'!$A$17</c:f>
              <c:strCache>
                <c:ptCount val="1"/>
                <c:pt idx="0">
                  <c:v>Jaderné palivo</c:v>
                </c:pt>
              </c:strCache>
            </c:strRef>
          </c:tx>
          <c:spPr>
            <a:solidFill>
              <a:srgbClr val="F7C9C7"/>
            </a:solidFill>
          </c:spPr>
          <c:invertIfNegative val="0"/>
          <c:cat>
            <c:strRef>
              <c:f>'8.14'!$C$38:$E$38</c:f>
              <c:strCache>
                <c:ptCount val="3"/>
                <c:pt idx="0">
                  <c:v>Duben</c:v>
                </c:pt>
                <c:pt idx="1">
                  <c:v>Květen</c:v>
                </c:pt>
                <c:pt idx="2">
                  <c:v>Červen</c:v>
                </c:pt>
              </c:strCache>
            </c:strRef>
          </c:cat>
          <c:val>
            <c:numRef>
              <c:f>('8.14'!$B$17,'8.14'!$D$17,'8.14'!$F$17)</c:f>
              <c:numCache>
                <c:formatCode>#\ ##0.0</c:formatCode>
                <c:ptCount val="3"/>
                <c:pt idx="0">
                  <c:v>0</c:v>
                </c:pt>
                <c:pt idx="1">
                  <c:v>0</c:v>
                </c:pt>
                <c:pt idx="2">
                  <c:v>0</c:v>
                </c:pt>
              </c:numCache>
            </c:numRef>
          </c:val>
          <c:extLst>
            <c:ext xmlns:c16="http://schemas.microsoft.com/office/drawing/2014/chart" uri="{C3380CC4-5D6E-409C-BE32-E72D297353CC}">
              <c16:uniqueId val="{00000007-CEFC-45C0-93EE-DC9598E52E86}"/>
            </c:ext>
          </c:extLst>
        </c:ser>
        <c:ser>
          <c:idx val="8"/>
          <c:order val="8"/>
          <c:tx>
            <c:strRef>
              <c:f>'8.14'!$A$18</c:f>
              <c:strCache>
                <c:ptCount val="1"/>
                <c:pt idx="0">
                  <c:v>Koks</c:v>
                </c:pt>
              </c:strCache>
            </c:strRef>
          </c:tx>
          <c:spPr>
            <a:solidFill>
              <a:srgbClr val="262626"/>
            </a:solidFill>
          </c:spPr>
          <c:invertIfNegative val="0"/>
          <c:cat>
            <c:strRef>
              <c:f>'8.14'!$C$38:$E$38</c:f>
              <c:strCache>
                <c:ptCount val="3"/>
                <c:pt idx="0">
                  <c:v>Duben</c:v>
                </c:pt>
                <c:pt idx="1">
                  <c:v>Květen</c:v>
                </c:pt>
                <c:pt idx="2">
                  <c:v>Červen</c:v>
                </c:pt>
              </c:strCache>
            </c:strRef>
          </c:cat>
          <c:val>
            <c:numRef>
              <c:f>('8.14'!$B$18,'8.14'!$D$18,'8.14'!$F$18)</c:f>
              <c:numCache>
                <c:formatCode>#\ ##0.0</c:formatCode>
                <c:ptCount val="3"/>
                <c:pt idx="0">
                  <c:v>0</c:v>
                </c:pt>
                <c:pt idx="1">
                  <c:v>0</c:v>
                </c:pt>
                <c:pt idx="2">
                  <c:v>0</c:v>
                </c:pt>
              </c:numCache>
            </c:numRef>
          </c:val>
          <c:extLst>
            <c:ext xmlns:c16="http://schemas.microsoft.com/office/drawing/2014/chart" uri="{C3380CC4-5D6E-409C-BE32-E72D297353CC}">
              <c16:uniqueId val="{00000008-CEFC-45C0-93EE-DC9598E52E86}"/>
            </c:ext>
          </c:extLst>
        </c:ser>
        <c:ser>
          <c:idx val="9"/>
          <c:order val="9"/>
          <c:tx>
            <c:strRef>
              <c:f>'8.14'!$A$19</c:f>
              <c:strCache>
                <c:ptCount val="1"/>
                <c:pt idx="0">
                  <c:v>Odpadní teplo</c:v>
                </c:pt>
              </c:strCache>
            </c:strRef>
          </c:tx>
          <c:spPr>
            <a:solidFill>
              <a:srgbClr val="646363"/>
            </a:solidFill>
          </c:spPr>
          <c:invertIfNegative val="0"/>
          <c:cat>
            <c:strRef>
              <c:f>'8.14'!$C$38:$E$38</c:f>
              <c:strCache>
                <c:ptCount val="3"/>
                <c:pt idx="0">
                  <c:v>Duben</c:v>
                </c:pt>
                <c:pt idx="1">
                  <c:v>Květen</c:v>
                </c:pt>
                <c:pt idx="2">
                  <c:v>Červen</c:v>
                </c:pt>
              </c:strCache>
            </c:strRef>
          </c:cat>
          <c:val>
            <c:numRef>
              <c:f>('8.14'!$B$19,'8.14'!$D$19,'8.14'!$F$19)</c:f>
              <c:numCache>
                <c:formatCode>#\ ##0.0</c:formatCode>
                <c:ptCount val="3"/>
                <c:pt idx="0">
                  <c:v>2945</c:v>
                </c:pt>
                <c:pt idx="1">
                  <c:v>624</c:v>
                </c:pt>
                <c:pt idx="2">
                  <c:v>1255</c:v>
                </c:pt>
              </c:numCache>
            </c:numRef>
          </c:val>
          <c:extLst>
            <c:ext xmlns:c16="http://schemas.microsoft.com/office/drawing/2014/chart" uri="{C3380CC4-5D6E-409C-BE32-E72D297353CC}">
              <c16:uniqueId val="{00000009-CEFC-45C0-93EE-DC9598E52E86}"/>
            </c:ext>
          </c:extLst>
        </c:ser>
        <c:ser>
          <c:idx val="10"/>
          <c:order val="10"/>
          <c:tx>
            <c:strRef>
              <c:f>'8.14'!$A$20</c:f>
              <c:strCache>
                <c:ptCount val="1"/>
                <c:pt idx="0">
                  <c:v>Ostatní kapalná paliva</c:v>
                </c:pt>
              </c:strCache>
            </c:strRef>
          </c:tx>
          <c:spPr>
            <a:solidFill>
              <a:srgbClr val="9D9D9C"/>
            </a:solidFill>
          </c:spPr>
          <c:invertIfNegative val="0"/>
          <c:cat>
            <c:strRef>
              <c:f>'8.14'!$C$38:$E$38</c:f>
              <c:strCache>
                <c:ptCount val="3"/>
                <c:pt idx="0">
                  <c:v>Duben</c:v>
                </c:pt>
                <c:pt idx="1">
                  <c:v>Květen</c:v>
                </c:pt>
                <c:pt idx="2">
                  <c:v>Červen</c:v>
                </c:pt>
              </c:strCache>
            </c:strRef>
          </c:cat>
          <c:val>
            <c:numRef>
              <c:f>('8.14'!$B$20,'8.14'!$D$20,'8.14'!$F$20)</c:f>
              <c:numCache>
                <c:formatCode>#\ ##0.0</c:formatCode>
                <c:ptCount val="3"/>
                <c:pt idx="0">
                  <c:v>0</c:v>
                </c:pt>
                <c:pt idx="1">
                  <c:v>0</c:v>
                </c:pt>
                <c:pt idx="2">
                  <c:v>0</c:v>
                </c:pt>
              </c:numCache>
            </c:numRef>
          </c:val>
          <c:extLst>
            <c:ext xmlns:c16="http://schemas.microsoft.com/office/drawing/2014/chart" uri="{C3380CC4-5D6E-409C-BE32-E72D297353CC}">
              <c16:uniqueId val="{0000000A-CEFC-45C0-93EE-DC9598E52E86}"/>
            </c:ext>
          </c:extLst>
        </c:ser>
        <c:ser>
          <c:idx val="11"/>
          <c:order val="11"/>
          <c:tx>
            <c:strRef>
              <c:f>'8.14'!$A$21</c:f>
              <c:strCache>
                <c:ptCount val="1"/>
                <c:pt idx="0">
                  <c:v>Ostatní pevná paliva</c:v>
                </c:pt>
              </c:strCache>
            </c:strRef>
          </c:tx>
          <c:spPr>
            <a:solidFill>
              <a:srgbClr val="D0D0D0"/>
            </a:solidFill>
          </c:spPr>
          <c:invertIfNegative val="0"/>
          <c:cat>
            <c:strRef>
              <c:f>'8.14'!$C$38:$E$38</c:f>
              <c:strCache>
                <c:ptCount val="3"/>
                <c:pt idx="0">
                  <c:v>Duben</c:v>
                </c:pt>
                <c:pt idx="1">
                  <c:v>Květen</c:v>
                </c:pt>
                <c:pt idx="2">
                  <c:v>Červen</c:v>
                </c:pt>
              </c:strCache>
            </c:strRef>
          </c:cat>
          <c:val>
            <c:numRef>
              <c:f>('8.14'!$B$21,'8.14'!$D$21,'8.14'!$F$21)</c:f>
              <c:numCache>
                <c:formatCode>#\ ##0.0</c:formatCode>
                <c:ptCount val="3"/>
                <c:pt idx="0">
                  <c:v>2531.4</c:v>
                </c:pt>
                <c:pt idx="1">
                  <c:v>2756</c:v>
                </c:pt>
                <c:pt idx="2">
                  <c:v>2546.6</c:v>
                </c:pt>
              </c:numCache>
            </c:numRef>
          </c:val>
          <c:extLst>
            <c:ext xmlns:c16="http://schemas.microsoft.com/office/drawing/2014/chart" uri="{C3380CC4-5D6E-409C-BE32-E72D297353CC}">
              <c16:uniqueId val="{0000000B-CEFC-45C0-93EE-DC9598E52E86}"/>
            </c:ext>
          </c:extLst>
        </c:ser>
        <c:ser>
          <c:idx val="12"/>
          <c:order val="12"/>
          <c:tx>
            <c:strRef>
              <c:f>'8.14'!$A$22</c:f>
              <c:strCache>
                <c:ptCount val="1"/>
                <c:pt idx="0">
                  <c:v>Ostatní plyny</c:v>
                </c:pt>
              </c:strCache>
            </c:strRef>
          </c:tx>
          <c:spPr>
            <a:pattFill prst="ltUpDiag">
              <a:fgClr>
                <a:srgbClr val="23315F"/>
              </a:fgClr>
              <a:bgClr>
                <a:sysClr val="window" lastClr="FFFFFF"/>
              </a:bgClr>
            </a:pattFill>
          </c:spPr>
          <c:invertIfNegative val="0"/>
          <c:cat>
            <c:strRef>
              <c:f>'8.14'!$C$38:$E$38</c:f>
              <c:strCache>
                <c:ptCount val="3"/>
                <c:pt idx="0">
                  <c:v>Duben</c:v>
                </c:pt>
                <c:pt idx="1">
                  <c:v>Květen</c:v>
                </c:pt>
                <c:pt idx="2">
                  <c:v>Červen</c:v>
                </c:pt>
              </c:strCache>
            </c:strRef>
          </c:cat>
          <c:val>
            <c:numRef>
              <c:f>('8.14'!$B$22,'8.14'!$D$22,'8.14'!$F$22)</c:f>
              <c:numCache>
                <c:formatCode>#\ ##0.0</c:formatCode>
                <c:ptCount val="3"/>
                <c:pt idx="0">
                  <c:v>14109</c:v>
                </c:pt>
                <c:pt idx="1">
                  <c:v>8311</c:v>
                </c:pt>
                <c:pt idx="2">
                  <c:v>6960</c:v>
                </c:pt>
              </c:numCache>
            </c:numRef>
          </c:val>
          <c:extLst>
            <c:ext xmlns:c16="http://schemas.microsoft.com/office/drawing/2014/chart" uri="{C3380CC4-5D6E-409C-BE32-E72D297353CC}">
              <c16:uniqueId val="{0000000C-CEFC-45C0-93EE-DC9598E52E86}"/>
            </c:ext>
          </c:extLst>
        </c:ser>
        <c:ser>
          <c:idx val="13"/>
          <c:order val="13"/>
          <c:tx>
            <c:strRef>
              <c:f>'8.14'!$A$23</c:f>
              <c:strCache>
                <c:ptCount val="1"/>
                <c:pt idx="0">
                  <c:v>Ostatní</c:v>
                </c:pt>
              </c:strCache>
            </c:strRef>
          </c:tx>
          <c:spPr>
            <a:pattFill prst="ltUpDiag">
              <a:fgClr>
                <a:srgbClr val="E02C1F"/>
              </a:fgClr>
              <a:bgClr>
                <a:sysClr val="window" lastClr="FFFFFF"/>
              </a:bgClr>
            </a:pattFill>
          </c:spPr>
          <c:invertIfNegative val="0"/>
          <c:cat>
            <c:strRef>
              <c:f>'8.14'!$C$38:$E$38</c:f>
              <c:strCache>
                <c:ptCount val="3"/>
                <c:pt idx="0">
                  <c:v>Duben</c:v>
                </c:pt>
                <c:pt idx="1">
                  <c:v>Květen</c:v>
                </c:pt>
                <c:pt idx="2">
                  <c:v>Červen</c:v>
                </c:pt>
              </c:strCache>
            </c:strRef>
          </c:cat>
          <c:val>
            <c:numRef>
              <c:f>('8.14'!$B$23,'8.14'!$D$23,'8.14'!$F$23)</c:f>
              <c:numCache>
                <c:formatCode>#\ ##0.0</c:formatCode>
                <c:ptCount val="3"/>
                <c:pt idx="0">
                  <c:v>0</c:v>
                </c:pt>
                <c:pt idx="1">
                  <c:v>0</c:v>
                </c:pt>
                <c:pt idx="2">
                  <c:v>0</c:v>
                </c:pt>
              </c:numCache>
            </c:numRef>
          </c:val>
          <c:extLst>
            <c:ext xmlns:c16="http://schemas.microsoft.com/office/drawing/2014/chart" uri="{C3380CC4-5D6E-409C-BE32-E72D297353CC}">
              <c16:uniqueId val="{0000000D-CEFC-45C0-93EE-DC9598E52E86}"/>
            </c:ext>
          </c:extLst>
        </c:ser>
        <c:ser>
          <c:idx val="14"/>
          <c:order val="14"/>
          <c:tx>
            <c:strRef>
              <c:f>'8.14'!$A$24</c:f>
              <c:strCache>
                <c:ptCount val="1"/>
                <c:pt idx="0">
                  <c:v>Topné oleje</c:v>
                </c:pt>
              </c:strCache>
            </c:strRef>
          </c:tx>
          <c:spPr>
            <a:pattFill prst="ltUpDiag">
              <a:fgClr>
                <a:srgbClr val="5A6588"/>
              </a:fgClr>
              <a:bgClr>
                <a:sysClr val="window" lastClr="FFFFFF"/>
              </a:bgClr>
            </a:pattFill>
          </c:spPr>
          <c:invertIfNegative val="0"/>
          <c:cat>
            <c:strRef>
              <c:f>'8.14'!$C$38:$E$38</c:f>
              <c:strCache>
                <c:ptCount val="3"/>
                <c:pt idx="0">
                  <c:v>Duben</c:v>
                </c:pt>
                <c:pt idx="1">
                  <c:v>Květen</c:v>
                </c:pt>
                <c:pt idx="2">
                  <c:v>Červen</c:v>
                </c:pt>
              </c:strCache>
            </c:strRef>
          </c:cat>
          <c:val>
            <c:numRef>
              <c:f>('8.14'!$B$24,'8.14'!$D$24,'8.14'!$F$24)</c:f>
              <c:numCache>
                <c:formatCode>#\ ##0.0</c:formatCode>
                <c:ptCount val="3"/>
                <c:pt idx="0">
                  <c:v>56.13</c:v>
                </c:pt>
                <c:pt idx="1">
                  <c:v>248.75</c:v>
                </c:pt>
                <c:pt idx="2">
                  <c:v>11.7</c:v>
                </c:pt>
              </c:numCache>
            </c:numRef>
          </c:val>
          <c:extLst>
            <c:ext xmlns:c16="http://schemas.microsoft.com/office/drawing/2014/chart" uri="{C3380CC4-5D6E-409C-BE32-E72D297353CC}">
              <c16:uniqueId val="{0000000E-CEFC-45C0-93EE-DC9598E52E86}"/>
            </c:ext>
          </c:extLst>
        </c:ser>
        <c:ser>
          <c:idx val="15"/>
          <c:order val="15"/>
          <c:tx>
            <c:strRef>
              <c:f>'8.14'!$A$25</c:f>
              <c:strCache>
                <c:ptCount val="1"/>
                <c:pt idx="0">
                  <c:v>Zemní plyn</c:v>
                </c:pt>
              </c:strCache>
            </c:strRef>
          </c:tx>
          <c:spPr>
            <a:pattFill prst="ltUpDiag">
              <a:fgClr>
                <a:srgbClr val="E86158"/>
              </a:fgClr>
              <a:bgClr>
                <a:sysClr val="window" lastClr="FFFFFF"/>
              </a:bgClr>
            </a:pattFill>
          </c:spPr>
          <c:invertIfNegative val="0"/>
          <c:cat>
            <c:strRef>
              <c:f>'8.14'!$C$38:$E$38</c:f>
              <c:strCache>
                <c:ptCount val="3"/>
                <c:pt idx="0">
                  <c:v>Duben</c:v>
                </c:pt>
                <c:pt idx="1">
                  <c:v>Květen</c:v>
                </c:pt>
                <c:pt idx="2">
                  <c:v>Červen</c:v>
                </c:pt>
              </c:strCache>
            </c:strRef>
          </c:cat>
          <c:val>
            <c:numRef>
              <c:f>('8.14'!$B$25,'8.14'!$D$25,'8.14'!$F$25)</c:f>
              <c:numCache>
                <c:formatCode>#\ ##0.0</c:formatCode>
                <c:ptCount val="3"/>
                <c:pt idx="0">
                  <c:v>74550.64772668088</c:v>
                </c:pt>
                <c:pt idx="1">
                  <c:v>36849.977705852019</c:v>
                </c:pt>
                <c:pt idx="2">
                  <c:v>22635.863949032286</c:v>
                </c:pt>
              </c:numCache>
            </c:numRef>
          </c:val>
          <c:extLst>
            <c:ext xmlns:c16="http://schemas.microsoft.com/office/drawing/2014/chart" uri="{C3380CC4-5D6E-409C-BE32-E72D297353CC}">
              <c16:uniqueId val="{0000000F-CEFC-45C0-93EE-DC9598E52E86}"/>
            </c:ext>
          </c:extLst>
        </c:ser>
        <c:dLbls>
          <c:showLegendKey val="0"/>
          <c:showVal val="0"/>
          <c:showCatName val="0"/>
          <c:showSerName val="0"/>
          <c:showPercent val="0"/>
          <c:showBubbleSize val="0"/>
        </c:dLbls>
        <c:gapWidth val="50"/>
        <c:overlap val="100"/>
        <c:axId val="290467840"/>
        <c:axId val="290469376"/>
      </c:barChart>
      <c:catAx>
        <c:axId val="290467840"/>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90469376"/>
        <c:crosses val="autoZero"/>
        <c:auto val="1"/>
        <c:lblAlgn val="ctr"/>
        <c:lblOffset val="100"/>
        <c:noMultiLvlLbl val="0"/>
      </c:catAx>
      <c:valAx>
        <c:axId val="290469376"/>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0467840"/>
        <c:crosses val="autoZero"/>
        <c:crossBetween val="between"/>
        <c:majorUnit val="10000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FBD0-42E5-B52B-A07C1DB43778}"/>
              </c:ext>
            </c:extLst>
          </c:dPt>
          <c:dPt>
            <c:idx val="1"/>
            <c:bubble3D val="0"/>
            <c:spPr>
              <a:solidFill>
                <a:schemeClr val="accent2"/>
              </a:solidFill>
            </c:spPr>
            <c:extLst>
              <c:ext xmlns:c16="http://schemas.microsoft.com/office/drawing/2014/chart" uri="{C3380CC4-5D6E-409C-BE32-E72D297353CC}">
                <c16:uniqueId val="{00000003-FBD0-42E5-B52B-A07C1DB43778}"/>
              </c:ext>
            </c:extLst>
          </c:dPt>
          <c:dPt>
            <c:idx val="2"/>
            <c:bubble3D val="0"/>
            <c:spPr>
              <a:solidFill>
                <a:schemeClr val="accent3"/>
              </a:solidFill>
            </c:spPr>
            <c:extLst>
              <c:ext xmlns:c16="http://schemas.microsoft.com/office/drawing/2014/chart" uri="{C3380CC4-5D6E-409C-BE32-E72D297353CC}">
                <c16:uniqueId val="{00000005-FBD0-42E5-B52B-A07C1DB43778}"/>
              </c:ext>
            </c:extLst>
          </c:dPt>
          <c:dPt>
            <c:idx val="3"/>
            <c:bubble3D val="0"/>
            <c:spPr>
              <a:solidFill>
                <a:schemeClr val="accent4"/>
              </a:solidFill>
            </c:spPr>
            <c:extLst>
              <c:ext xmlns:c16="http://schemas.microsoft.com/office/drawing/2014/chart" uri="{C3380CC4-5D6E-409C-BE32-E72D297353CC}">
                <c16:uniqueId val="{00000007-FBD0-42E5-B52B-A07C1DB43778}"/>
              </c:ext>
            </c:extLst>
          </c:dPt>
          <c:dPt>
            <c:idx val="4"/>
            <c:bubble3D val="0"/>
            <c:spPr>
              <a:solidFill>
                <a:schemeClr val="accent5"/>
              </a:solidFill>
            </c:spPr>
            <c:extLst>
              <c:ext xmlns:c16="http://schemas.microsoft.com/office/drawing/2014/chart" uri="{C3380CC4-5D6E-409C-BE32-E72D297353CC}">
                <c16:uniqueId val="{00000009-FBD0-42E5-B52B-A07C1DB43778}"/>
              </c:ext>
            </c:extLst>
          </c:dPt>
          <c:dPt>
            <c:idx val="5"/>
            <c:bubble3D val="0"/>
            <c:spPr>
              <a:solidFill>
                <a:schemeClr val="accent6"/>
              </a:solidFill>
            </c:spPr>
            <c:extLst>
              <c:ext xmlns:c16="http://schemas.microsoft.com/office/drawing/2014/chart" uri="{C3380CC4-5D6E-409C-BE32-E72D297353CC}">
                <c16:uniqueId val="{0000000B-FBD0-42E5-B52B-A07C1DB43778}"/>
              </c:ext>
            </c:extLst>
          </c:dPt>
          <c:dPt>
            <c:idx val="6"/>
            <c:bubble3D val="0"/>
            <c:spPr>
              <a:solidFill>
                <a:srgbClr val="F0948F"/>
              </a:solidFill>
            </c:spPr>
            <c:extLst>
              <c:ext xmlns:c16="http://schemas.microsoft.com/office/drawing/2014/chart" uri="{C3380CC4-5D6E-409C-BE32-E72D297353CC}">
                <c16:uniqueId val="{0000000D-FBD0-42E5-B52B-A07C1DB43778}"/>
              </c:ext>
            </c:extLst>
          </c:dPt>
          <c:dPt>
            <c:idx val="7"/>
            <c:bubble3D val="0"/>
            <c:spPr>
              <a:solidFill>
                <a:srgbClr val="F7C9C7"/>
              </a:solidFill>
            </c:spPr>
            <c:extLst>
              <c:ext xmlns:c16="http://schemas.microsoft.com/office/drawing/2014/chart" uri="{C3380CC4-5D6E-409C-BE32-E72D297353CC}">
                <c16:uniqueId val="{0000000F-FBD0-42E5-B52B-A07C1DB43778}"/>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10-FBD0-42E5-B52B-A07C1DB43778}"/>
            </c:ext>
          </c:extLst>
        </c:ser>
        <c:ser>
          <c:idx val="2"/>
          <c:order val="1"/>
          <c:dPt>
            <c:idx val="0"/>
            <c:bubble3D val="0"/>
            <c:spPr>
              <a:solidFill>
                <a:schemeClr val="accent1"/>
              </a:solidFill>
            </c:spPr>
            <c:extLst>
              <c:ext xmlns:c16="http://schemas.microsoft.com/office/drawing/2014/chart" uri="{C3380CC4-5D6E-409C-BE32-E72D297353CC}">
                <c16:uniqueId val="{00000012-FBD0-42E5-B52B-A07C1DB43778}"/>
              </c:ext>
            </c:extLst>
          </c:dPt>
          <c:dPt>
            <c:idx val="1"/>
            <c:bubble3D val="0"/>
            <c:spPr>
              <a:solidFill>
                <a:schemeClr val="accent2"/>
              </a:solidFill>
            </c:spPr>
            <c:extLst>
              <c:ext xmlns:c16="http://schemas.microsoft.com/office/drawing/2014/chart" uri="{C3380CC4-5D6E-409C-BE32-E72D297353CC}">
                <c16:uniqueId val="{00000014-FBD0-42E5-B52B-A07C1DB43778}"/>
              </c:ext>
            </c:extLst>
          </c:dPt>
          <c:dPt>
            <c:idx val="2"/>
            <c:bubble3D val="0"/>
            <c:spPr>
              <a:solidFill>
                <a:schemeClr val="accent3"/>
              </a:solidFill>
            </c:spPr>
            <c:extLst>
              <c:ext xmlns:c16="http://schemas.microsoft.com/office/drawing/2014/chart" uri="{C3380CC4-5D6E-409C-BE32-E72D297353CC}">
                <c16:uniqueId val="{00000016-FBD0-42E5-B52B-A07C1DB43778}"/>
              </c:ext>
            </c:extLst>
          </c:dPt>
          <c:dPt>
            <c:idx val="3"/>
            <c:bubble3D val="0"/>
            <c:spPr>
              <a:solidFill>
                <a:schemeClr val="accent4"/>
              </a:solidFill>
            </c:spPr>
            <c:extLst>
              <c:ext xmlns:c16="http://schemas.microsoft.com/office/drawing/2014/chart" uri="{C3380CC4-5D6E-409C-BE32-E72D297353CC}">
                <c16:uniqueId val="{00000018-FBD0-42E5-B52B-A07C1DB43778}"/>
              </c:ext>
            </c:extLst>
          </c:dPt>
          <c:dPt>
            <c:idx val="4"/>
            <c:bubble3D val="0"/>
            <c:spPr>
              <a:solidFill>
                <a:schemeClr val="accent5"/>
              </a:solidFill>
            </c:spPr>
            <c:extLst>
              <c:ext xmlns:c16="http://schemas.microsoft.com/office/drawing/2014/chart" uri="{C3380CC4-5D6E-409C-BE32-E72D297353CC}">
                <c16:uniqueId val="{0000001A-FBD0-42E5-B52B-A07C1DB43778}"/>
              </c:ext>
            </c:extLst>
          </c:dPt>
          <c:dPt>
            <c:idx val="5"/>
            <c:bubble3D val="0"/>
            <c:spPr>
              <a:solidFill>
                <a:schemeClr val="accent6"/>
              </a:solidFill>
            </c:spPr>
            <c:extLst>
              <c:ext xmlns:c16="http://schemas.microsoft.com/office/drawing/2014/chart" uri="{C3380CC4-5D6E-409C-BE32-E72D297353CC}">
                <c16:uniqueId val="{0000001C-FBD0-42E5-B52B-A07C1DB43778}"/>
              </c:ext>
            </c:extLst>
          </c:dPt>
          <c:dPt>
            <c:idx val="6"/>
            <c:bubble3D val="0"/>
            <c:spPr>
              <a:solidFill>
                <a:srgbClr val="F0948F"/>
              </a:solidFill>
            </c:spPr>
            <c:extLst>
              <c:ext xmlns:c16="http://schemas.microsoft.com/office/drawing/2014/chart" uri="{C3380CC4-5D6E-409C-BE32-E72D297353CC}">
                <c16:uniqueId val="{0000001E-FBD0-42E5-B52B-A07C1DB43778}"/>
              </c:ext>
            </c:extLst>
          </c:dPt>
          <c:dPt>
            <c:idx val="7"/>
            <c:bubble3D val="0"/>
            <c:spPr>
              <a:solidFill>
                <a:srgbClr val="F7C9C7"/>
              </a:solidFill>
            </c:spPr>
            <c:extLst>
              <c:ext xmlns:c16="http://schemas.microsoft.com/office/drawing/2014/chart" uri="{C3380CC4-5D6E-409C-BE32-E72D297353CC}">
                <c16:uniqueId val="{00000020-FBD0-42E5-B52B-A07C1DB43778}"/>
              </c:ext>
            </c:extLst>
          </c:dPt>
          <c:cat>
            <c:numRef>
              <c:f>'8.5'!$O$27:$O$34</c:f>
              <c:numCache>
                <c:formatCode>#\ ##0.0</c:formatCode>
                <c:ptCount val="8"/>
              </c:numCache>
            </c:numRef>
          </c:cat>
          <c:val>
            <c:numRef>
              <c:f>'8.5'!$J$27:$J$34</c:f>
              <c:numCache>
                <c:formatCode>0.0</c:formatCode>
                <c:ptCount val="8"/>
              </c:numCache>
            </c:numRef>
          </c:val>
          <c:extLst>
            <c:ext xmlns:c16="http://schemas.microsoft.com/office/drawing/2014/chart" uri="{C3380CC4-5D6E-409C-BE32-E72D297353CC}">
              <c16:uniqueId val="{00000021-FBD0-42E5-B52B-A07C1DB43778}"/>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v krajích ČR </a:t>
            </a:r>
            <a:r>
              <a:rPr lang="en-US" sz="1000">
                <a:solidFill>
                  <a:schemeClr val="tx2"/>
                </a:solidFill>
              </a:rPr>
              <a:t>(</a:t>
            </a:r>
            <a:r>
              <a:rPr lang="cs-CZ" sz="1000">
                <a:solidFill>
                  <a:schemeClr val="tx2"/>
                </a:solidFill>
              </a:rPr>
              <a:t>TJ</a:t>
            </a:r>
            <a:r>
              <a:rPr lang="en-US" sz="1000">
                <a:solidFill>
                  <a:schemeClr val="tx2"/>
                </a:solidFill>
              </a:rPr>
              <a:t>)</a:t>
            </a:r>
          </a:p>
        </c:rich>
      </c:tx>
      <c:layout>
        <c:manualLayout>
          <c:xMode val="edge"/>
          <c:yMode val="edge"/>
          <c:x val="8.7522858821926803E-4"/>
          <c:y val="1.9412568542671475E-2"/>
        </c:manualLayout>
      </c:layout>
      <c:overlay val="0"/>
    </c:title>
    <c:autoTitleDeleted val="0"/>
    <c:plotArea>
      <c:layout>
        <c:manualLayout>
          <c:layoutTarget val="inner"/>
          <c:xMode val="edge"/>
          <c:yMode val="edge"/>
          <c:x val="5.2474996437257108E-2"/>
          <c:y val="0.10191598484902524"/>
          <c:w val="0.93207800450719913"/>
          <c:h val="0.82696930572298821"/>
        </c:manualLayout>
      </c:layout>
      <c:barChart>
        <c:barDir val="col"/>
        <c:grouping val="stacked"/>
        <c:varyColors val="0"/>
        <c:ser>
          <c:idx val="0"/>
          <c:order val="0"/>
          <c:tx>
            <c:strRef>
              <c:f>'5.3'!$A$5</c:f>
              <c:strCache>
                <c:ptCount val="1"/>
                <c:pt idx="0">
                  <c:v>Biomasa</c:v>
                </c:pt>
              </c:strCache>
            </c:strRef>
          </c:tx>
          <c:spPr>
            <a:solidFill>
              <a:schemeClr val="tx2"/>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'5.3'!$B$5:$O$5</c:f>
              <c:numCache>
                <c:formatCode>#\ ##0.0</c:formatCode>
                <c:ptCount val="14"/>
                <c:pt idx="0">
                  <c:v>0</c:v>
                </c:pt>
                <c:pt idx="1">
                  <c:v>264.861223</c:v>
                </c:pt>
                <c:pt idx="2">
                  <c:v>68.663679999999999</c:v>
                </c:pt>
                <c:pt idx="3">
                  <c:v>81.138804999999991</c:v>
                </c:pt>
                <c:pt idx="4">
                  <c:v>93.927680000000009</c:v>
                </c:pt>
                <c:pt idx="5">
                  <c:v>108.51828999999999</c:v>
                </c:pt>
                <c:pt idx="6">
                  <c:v>0.65921800000000008</c:v>
                </c:pt>
                <c:pt idx="7">
                  <c:v>180.76289200000002</c:v>
                </c:pt>
                <c:pt idx="8">
                  <c:v>34.272981999999999</c:v>
                </c:pt>
                <c:pt idx="9">
                  <c:v>4.8867569999999994</c:v>
                </c:pt>
                <c:pt idx="10">
                  <c:v>189.09803699999995</c:v>
                </c:pt>
                <c:pt idx="11">
                  <c:v>163.24286099999998</c:v>
                </c:pt>
                <c:pt idx="12">
                  <c:v>315.71749299999999</c:v>
                </c:pt>
                <c:pt idx="13">
                  <c:v>67.281521999999995</c:v>
                </c:pt>
              </c:numCache>
            </c:numRef>
          </c:val>
          <c:extLst>
            <c:ext xmlns:c16="http://schemas.microsoft.com/office/drawing/2014/chart" uri="{C3380CC4-5D6E-409C-BE32-E72D297353CC}">
              <c16:uniqueId val="{00000000-4CF3-4CEE-99A3-8A94D6647563}"/>
            </c:ext>
          </c:extLst>
        </c:ser>
        <c:ser>
          <c:idx val="1"/>
          <c:order val="1"/>
          <c:tx>
            <c:strRef>
              <c:f>'5.3'!$A$6</c:f>
              <c:strCache>
                <c:ptCount val="1"/>
                <c:pt idx="0">
                  <c:v>Bioplyn</c:v>
                </c:pt>
              </c:strCache>
            </c:strRef>
          </c:tx>
          <c:spPr>
            <a:solidFill>
              <a:schemeClr val="accent2"/>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'5.3'!$B$6:$O$6</c:f>
              <c:numCache>
                <c:formatCode>#\ ##0.0</c:formatCode>
                <c:ptCount val="14"/>
                <c:pt idx="0">
                  <c:v>9.94</c:v>
                </c:pt>
                <c:pt idx="1">
                  <c:v>23.139315999999997</c:v>
                </c:pt>
                <c:pt idx="2">
                  <c:v>20.810255999999999</c:v>
                </c:pt>
                <c:pt idx="3">
                  <c:v>1.175</c:v>
                </c:pt>
                <c:pt idx="4">
                  <c:v>7.8418169999999998</c:v>
                </c:pt>
                <c:pt idx="5">
                  <c:v>8.8846959999999982</c:v>
                </c:pt>
                <c:pt idx="6">
                  <c:v>2.5122100000000001</c:v>
                </c:pt>
                <c:pt idx="7">
                  <c:v>0.26999499999999999</c:v>
                </c:pt>
                <c:pt idx="8">
                  <c:v>6.8403879999999999</c:v>
                </c:pt>
                <c:pt idx="9">
                  <c:v>11.001985999999995</c:v>
                </c:pt>
                <c:pt idx="10">
                  <c:v>14.050700000000001</c:v>
                </c:pt>
                <c:pt idx="11">
                  <c:v>9.9118530000000007</c:v>
                </c:pt>
                <c:pt idx="12">
                  <c:v>5.1355219999999999</c:v>
                </c:pt>
                <c:pt idx="13">
                  <c:v>2.5446300000000002</c:v>
                </c:pt>
              </c:numCache>
            </c:numRef>
          </c:val>
          <c:extLst>
            <c:ext xmlns:c16="http://schemas.microsoft.com/office/drawing/2014/chart" uri="{C3380CC4-5D6E-409C-BE32-E72D297353CC}">
              <c16:uniqueId val="{00000001-4CF3-4CEE-99A3-8A94D6647563}"/>
            </c:ext>
          </c:extLst>
        </c:ser>
        <c:ser>
          <c:idx val="2"/>
          <c:order val="2"/>
          <c:tx>
            <c:strRef>
              <c:f>'5.3'!$A$7</c:f>
              <c:strCache>
                <c:ptCount val="1"/>
                <c:pt idx="0">
                  <c:v>Černé uhlí</c:v>
                </c:pt>
              </c:strCache>
            </c:strRef>
          </c:tx>
          <c:spPr>
            <a:solidFill>
              <a:schemeClr val="accent3"/>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'5.3'!$B$7:$O$7</c:f>
              <c:numCache>
                <c:formatCode>#\ ##0.0</c:formatCode>
                <c:ptCount val="14"/>
                <c:pt idx="0">
                  <c:v>0</c:v>
                </c:pt>
                <c:pt idx="1">
                  <c:v>0</c:v>
                </c:pt>
                <c:pt idx="2">
                  <c:v>0.26257999999999998</c:v>
                </c:pt>
                <c:pt idx="3">
                  <c:v>0</c:v>
                </c:pt>
                <c:pt idx="4">
                  <c:v>0</c:v>
                </c:pt>
                <c:pt idx="5">
                  <c:v>10.901359999999999</c:v>
                </c:pt>
                <c:pt idx="6">
                  <c:v>0</c:v>
                </c:pt>
                <c:pt idx="7">
                  <c:v>1249.0800860000002</c:v>
                </c:pt>
                <c:pt idx="8">
                  <c:v>0</c:v>
                </c:pt>
                <c:pt idx="9">
                  <c:v>0</c:v>
                </c:pt>
                <c:pt idx="10">
                  <c:v>0</c:v>
                </c:pt>
                <c:pt idx="11">
                  <c:v>0</c:v>
                </c:pt>
                <c:pt idx="12">
                  <c:v>1.20008</c:v>
                </c:pt>
                <c:pt idx="13">
                  <c:v>15.24776</c:v>
                </c:pt>
              </c:numCache>
            </c:numRef>
          </c:val>
          <c:extLst>
            <c:ext xmlns:c16="http://schemas.microsoft.com/office/drawing/2014/chart" uri="{C3380CC4-5D6E-409C-BE32-E72D297353CC}">
              <c16:uniqueId val="{00000002-4CF3-4CEE-99A3-8A94D6647563}"/>
            </c:ext>
          </c:extLst>
        </c:ser>
        <c:ser>
          <c:idx val="3"/>
          <c:order val="3"/>
          <c:tx>
            <c:strRef>
              <c:f>'5.3'!$A$8</c:f>
              <c:strCache>
                <c:ptCount val="1"/>
                <c:pt idx="0">
                  <c:v>Elektrická energie</c:v>
                </c:pt>
              </c:strCache>
            </c:strRef>
          </c:tx>
          <c:spPr>
            <a:solidFill>
              <a:schemeClr val="accent4"/>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'5.3'!$B$8:$O$8</c:f>
              <c:numCache>
                <c:formatCode>#\ ##0.0</c:formatCode>
                <c:ptCount val="14"/>
                <c:pt idx="0">
                  <c:v>0.52800000000000002</c:v>
                </c:pt>
                <c:pt idx="1">
                  <c:v>0</c:v>
                </c:pt>
                <c:pt idx="2">
                  <c:v>0.9</c:v>
                </c:pt>
                <c:pt idx="3">
                  <c:v>0</c:v>
                </c:pt>
                <c:pt idx="4">
                  <c:v>1.9E-2</c:v>
                </c:pt>
                <c:pt idx="5">
                  <c:v>0</c:v>
                </c:pt>
                <c:pt idx="6">
                  <c:v>0</c:v>
                </c:pt>
                <c:pt idx="7">
                  <c:v>0.112078</c:v>
                </c:pt>
                <c:pt idx="8">
                  <c:v>0</c:v>
                </c:pt>
                <c:pt idx="9">
                  <c:v>7.8730000000000002</c:v>
                </c:pt>
                <c:pt idx="10">
                  <c:v>0</c:v>
                </c:pt>
                <c:pt idx="11">
                  <c:v>0</c:v>
                </c:pt>
                <c:pt idx="12">
                  <c:v>0</c:v>
                </c:pt>
                <c:pt idx="13">
                  <c:v>0.13369999999999999</c:v>
                </c:pt>
              </c:numCache>
            </c:numRef>
          </c:val>
          <c:extLst>
            <c:ext xmlns:c16="http://schemas.microsoft.com/office/drawing/2014/chart" uri="{C3380CC4-5D6E-409C-BE32-E72D297353CC}">
              <c16:uniqueId val="{00000003-4CF3-4CEE-99A3-8A94D6647563}"/>
            </c:ext>
          </c:extLst>
        </c:ser>
        <c:ser>
          <c:idx val="4"/>
          <c:order val="4"/>
          <c:tx>
            <c:strRef>
              <c:f>'5.3'!$A$9</c:f>
              <c:strCache>
                <c:ptCount val="1"/>
                <c:pt idx="0">
                  <c:v>Energie prostředí (tepelné čerpadlo)</c:v>
                </c:pt>
              </c:strCache>
            </c:strRef>
          </c:tx>
          <c:spPr>
            <a:solidFill>
              <a:schemeClr val="accent5"/>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'5.3'!$B$9:$O$9</c:f>
              <c:numCache>
                <c:formatCode>#\ ##0.0</c:formatCode>
                <c:ptCount val="14"/>
                <c:pt idx="0">
                  <c:v>1.8080000000000001</c:v>
                </c:pt>
                <c:pt idx="1">
                  <c:v>0</c:v>
                </c:pt>
                <c:pt idx="2">
                  <c:v>0.106</c:v>
                </c:pt>
                <c:pt idx="3">
                  <c:v>1.1904100000000002</c:v>
                </c:pt>
                <c:pt idx="4">
                  <c:v>0</c:v>
                </c:pt>
                <c:pt idx="5">
                  <c:v>0</c:v>
                </c:pt>
                <c:pt idx="6">
                  <c:v>0</c:v>
                </c:pt>
                <c:pt idx="7">
                  <c:v>0</c:v>
                </c:pt>
                <c:pt idx="8">
                  <c:v>0</c:v>
                </c:pt>
                <c:pt idx="9">
                  <c:v>0</c:v>
                </c:pt>
                <c:pt idx="10">
                  <c:v>0</c:v>
                </c:pt>
                <c:pt idx="11">
                  <c:v>0</c:v>
                </c:pt>
                <c:pt idx="12">
                  <c:v>0.35299999999999998</c:v>
                </c:pt>
                <c:pt idx="13">
                  <c:v>2.3854E-2</c:v>
                </c:pt>
              </c:numCache>
            </c:numRef>
          </c:val>
          <c:extLst>
            <c:ext xmlns:c16="http://schemas.microsoft.com/office/drawing/2014/chart" uri="{C3380CC4-5D6E-409C-BE32-E72D297353CC}">
              <c16:uniqueId val="{00000004-4CF3-4CEE-99A3-8A94D6647563}"/>
            </c:ext>
          </c:extLst>
        </c:ser>
        <c:ser>
          <c:idx val="5"/>
          <c:order val="5"/>
          <c:tx>
            <c:strRef>
              <c:f>'5.3'!$A$10</c:f>
              <c:strCache>
                <c:ptCount val="1"/>
                <c:pt idx="0">
                  <c:v>Energie Slunce (solární kolektor)</c:v>
                </c:pt>
              </c:strCache>
            </c:strRef>
          </c:tx>
          <c:spPr>
            <a:solidFill>
              <a:schemeClr val="accent6"/>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'5.3'!$B$10:$O$10</c:f>
              <c:numCache>
                <c:formatCode>#\ ##0.0</c:formatCode>
                <c:ptCount val="14"/>
                <c:pt idx="0">
                  <c:v>0</c:v>
                </c:pt>
                <c:pt idx="1">
                  <c:v>0</c:v>
                </c:pt>
                <c:pt idx="2">
                  <c:v>9.4E-2</c:v>
                </c:pt>
                <c:pt idx="3">
                  <c:v>6.7349999999999993E-2</c:v>
                </c:pt>
                <c:pt idx="4">
                  <c:v>5.8630000000000002E-2</c:v>
                </c:pt>
                <c:pt idx="5">
                  <c:v>8.9999999999999987E-4</c:v>
                </c:pt>
                <c:pt idx="6">
                  <c:v>0</c:v>
                </c:pt>
                <c:pt idx="7">
                  <c:v>0</c:v>
                </c:pt>
                <c:pt idx="8">
                  <c:v>0</c:v>
                </c:pt>
                <c:pt idx="9">
                  <c:v>0</c:v>
                </c:pt>
                <c:pt idx="10">
                  <c:v>0</c:v>
                </c:pt>
                <c:pt idx="11">
                  <c:v>0</c:v>
                </c:pt>
                <c:pt idx="12">
                  <c:v>3.4000000000000002E-2</c:v>
                </c:pt>
                <c:pt idx="13">
                  <c:v>0</c:v>
                </c:pt>
              </c:numCache>
            </c:numRef>
          </c:val>
          <c:extLst>
            <c:ext xmlns:c16="http://schemas.microsoft.com/office/drawing/2014/chart" uri="{C3380CC4-5D6E-409C-BE32-E72D297353CC}">
              <c16:uniqueId val="{00000005-4CF3-4CEE-99A3-8A94D6647563}"/>
            </c:ext>
          </c:extLst>
        </c:ser>
        <c:ser>
          <c:idx val="6"/>
          <c:order val="6"/>
          <c:tx>
            <c:strRef>
              <c:f>'5.3'!$A$11</c:f>
              <c:strCache>
                <c:ptCount val="1"/>
                <c:pt idx="0">
                  <c:v>Hnědé uhlí</c:v>
                </c:pt>
              </c:strCache>
            </c:strRef>
          </c:tx>
          <c:spPr>
            <a:solidFill>
              <a:srgbClr val="F0948F"/>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'5.3'!$B$11:$O$11</c:f>
              <c:numCache>
                <c:formatCode>#\ ##0.0</c:formatCode>
                <c:ptCount val="14"/>
                <c:pt idx="0">
                  <c:v>0</c:v>
                </c:pt>
                <c:pt idx="1">
                  <c:v>379.28360900000001</c:v>
                </c:pt>
                <c:pt idx="2">
                  <c:v>15.15127</c:v>
                </c:pt>
                <c:pt idx="3">
                  <c:v>385.11882099999997</c:v>
                </c:pt>
                <c:pt idx="4">
                  <c:v>36.127583000000001</c:v>
                </c:pt>
                <c:pt idx="5">
                  <c:v>240.17713000000001</c:v>
                </c:pt>
                <c:pt idx="6">
                  <c:v>14.933561999999998</c:v>
                </c:pt>
                <c:pt idx="7">
                  <c:v>43.922807999999996</c:v>
                </c:pt>
                <c:pt idx="8">
                  <c:v>252.703518</c:v>
                </c:pt>
                <c:pt idx="9">
                  <c:v>491.69078000000002</c:v>
                </c:pt>
                <c:pt idx="10">
                  <c:v>343.461073</c:v>
                </c:pt>
                <c:pt idx="11">
                  <c:v>1928.2520140000001</c:v>
                </c:pt>
                <c:pt idx="12">
                  <c:v>1663.6431260000004</c:v>
                </c:pt>
                <c:pt idx="13">
                  <c:v>421.83446400000003</c:v>
                </c:pt>
              </c:numCache>
            </c:numRef>
          </c:val>
          <c:extLst>
            <c:ext xmlns:c16="http://schemas.microsoft.com/office/drawing/2014/chart" uri="{C3380CC4-5D6E-409C-BE32-E72D297353CC}">
              <c16:uniqueId val="{00000006-4CF3-4CEE-99A3-8A94D6647563}"/>
            </c:ext>
          </c:extLst>
        </c:ser>
        <c:ser>
          <c:idx val="7"/>
          <c:order val="7"/>
          <c:tx>
            <c:strRef>
              <c:f>'5.3'!$A$12</c:f>
              <c:strCache>
                <c:ptCount val="1"/>
                <c:pt idx="0">
                  <c:v>Jaderné palivo</c:v>
                </c:pt>
              </c:strCache>
            </c:strRef>
          </c:tx>
          <c:spPr>
            <a:solidFill>
              <a:srgbClr val="F0948F"/>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'5.3'!$B$12:$O$12</c:f>
              <c:numCache>
                <c:formatCode>#\ ##0.0</c:formatCode>
                <c:ptCount val="14"/>
                <c:pt idx="0">
                  <c:v>0</c:v>
                </c:pt>
                <c:pt idx="1">
                  <c:v>33.634340000000002</c:v>
                </c:pt>
                <c:pt idx="2">
                  <c:v>0</c:v>
                </c:pt>
                <c:pt idx="3">
                  <c:v>0</c:v>
                </c:pt>
                <c:pt idx="4">
                  <c:v>6.8723499999999991</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7-4CF3-4CEE-99A3-8A94D6647563}"/>
            </c:ext>
          </c:extLst>
        </c:ser>
        <c:ser>
          <c:idx val="8"/>
          <c:order val="8"/>
          <c:tx>
            <c:strRef>
              <c:f>'5.3'!$A$13</c:f>
              <c:strCache>
                <c:ptCount val="1"/>
                <c:pt idx="0">
                  <c:v>Koks</c:v>
                </c:pt>
              </c:strCache>
            </c:strRef>
          </c:tx>
          <c:spPr>
            <a:solidFill>
              <a:schemeClr val="tx1"/>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'5.3'!$B$13:$O$13</c:f>
              <c:numCache>
                <c:formatCode>#\ ##0.0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8-4CF3-4CEE-99A3-8A94D6647563}"/>
            </c:ext>
          </c:extLst>
        </c:ser>
        <c:ser>
          <c:idx val="9"/>
          <c:order val="9"/>
          <c:tx>
            <c:strRef>
              <c:f>'5.3'!$A$14</c:f>
              <c:strCache>
                <c:ptCount val="1"/>
                <c:pt idx="0">
                  <c:v>Odpadní teplo</c:v>
                </c:pt>
              </c:strCache>
            </c:strRef>
          </c:tx>
          <c:spPr>
            <a:solidFill>
              <a:srgbClr val="646363"/>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'5.3'!$B$14:$O$14</c:f>
              <c:numCache>
                <c:formatCode>#\ ##0.0</c:formatCode>
                <c:ptCount val="14"/>
                <c:pt idx="0">
                  <c:v>0</c:v>
                </c:pt>
                <c:pt idx="1">
                  <c:v>0</c:v>
                </c:pt>
                <c:pt idx="2">
                  <c:v>11.802870000000002</c:v>
                </c:pt>
                <c:pt idx="3">
                  <c:v>6.9800000000000001E-2</c:v>
                </c:pt>
                <c:pt idx="4">
                  <c:v>5.1409490000000009</c:v>
                </c:pt>
                <c:pt idx="5">
                  <c:v>0</c:v>
                </c:pt>
                <c:pt idx="6">
                  <c:v>0.32900000000000001</c:v>
                </c:pt>
                <c:pt idx="7">
                  <c:v>151.05352000000002</c:v>
                </c:pt>
                <c:pt idx="8">
                  <c:v>0</c:v>
                </c:pt>
                <c:pt idx="9">
                  <c:v>5.74</c:v>
                </c:pt>
                <c:pt idx="10">
                  <c:v>0</c:v>
                </c:pt>
                <c:pt idx="11">
                  <c:v>44.060379999999995</c:v>
                </c:pt>
                <c:pt idx="12">
                  <c:v>0.29099999999999998</c:v>
                </c:pt>
                <c:pt idx="13">
                  <c:v>4.8239999999999998</c:v>
                </c:pt>
              </c:numCache>
            </c:numRef>
          </c:val>
          <c:extLst>
            <c:ext xmlns:c16="http://schemas.microsoft.com/office/drawing/2014/chart" uri="{C3380CC4-5D6E-409C-BE32-E72D297353CC}">
              <c16:uniqueId val="{00000009-4CF3-4CEE-99A3-8A94D6647563}"/>
            </c:ext>
          </c:extLst>
        </c:ser>
        <c:ser>
          <c:idx val="10"/>
          <c:order val="10"/>
          <c:tx>
            <c:strRef>
              <c:f>'5.3'!$A$15</c:f>
              <c:strCache>
                <c:ptCount val="1"/>
                <c:pt idx="0">
                  <c:v>Ostatní kapalná paliva</c:v>
                </c:pt>
              </c:strCache>
            </c:strRef>
          </c:tx>
          <c:spPr>
            <a:solidFill>
              <a:srgbClr val="9D9D9C"/>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'5.3'!$B$15:$O$15</c:f>
              <c:numCache>
                <c:formatCode>#\ ##0.0</c:formatCode>
                <c:ptCount val="14"/>
                <c:pt idx="0">
                  <c:v>0</c:v>
                </c:pt>
                <c:pt idx="1">
                  <c:v>2.6028739999999999</c:v>
                </c:pt>
                <c:pt idx="2">
                  <c:v>0</c:v>
                </c:pt>
                <c:pt idx="3">
                  <c:v>0</c:v>
                </c:pt>
                <c:pt idx="4">
                  <c:v>0</c:v>
                </c:pt>
                <c:pt idx="5">
                  <c:v>0</c:v>
                </c:pt>
                <c:pt idx="6">
                  <c:v>0</c:v>
                </c:pt>
                <c:pt idx="7">
                  <c:v>0</c:v>
                </c:pt>
                <c:pt idx="8">
                  <c:v>0</c:v>
                </c:pt>
                <c:pt idx="9">
                  <c:v>0</c:v>
                </c:pt>
                <c:pt idx="10">
                  <c:v>0</c:v>
                </c:pt>
                <c:pt idx="11">
                  <c:v>4.9217319999999996</c:v>
                </c:pt>
                <c:pt idx="12">
                  <c:v>0</c:v>
                </c:pt>
                <c:pt idx="13">
                  <c:v>0</c:v>
                </c:pt>
              </c:numCache>
            </c:numRef>
          </c:val>
          <c:extLst>
            <c:ext xmlns:c16="http://schemas.microsoft.com/office/drawing/2014/chart" uri="{C3380CC4-5D6E-409C-BE32-E72D297353CC}">
              <c16:uniqueId val="{0000000A-4CF3-4CEE-99A3-8A94D6647563}"/>
            </c:ext>
          </c:extLst>
        </c:ser>
        <c:ser>
          <c:idx val="11"/>
          <c:order val="11"/>
          <c:tx>
            <c:strRef>
              <c:f>'5.3'!$A$16</c:f>
              <c:strCache>
                <c:ptCount val="1"/>
                <c:pt idx="0">
                  <c:v>Ostatní pevná paliva</c:v>
                </c:pt>
              </c:strCache>
            </c:strRef>
          </c:tx>
          <c:spPr>
            <a:solidFill>
              <a:srgbClr val="D0D0D0"/>
            </a:solid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'5.3'!$B$16:$O$16</c:f>
              <c:numCache>
                <c:formatCode>#\ ##0.0</c:formatCode>
                <c:ptCount val="14"/>
                <c:pt idx="0">
                  <c:v>168.309</c:v>
                </c:pt>
                <c:pt idx="1">
                  <c:v>0</c:v>
                </c:pt>
                <c:pt idx="2">
                  <c:v>266.36799999999999</c:v>
                </c:pt>
                <c:pt idx="3">
                  <c:v>0.171153</c:v>
                </c:pt>
                <c:pt idx="4">
                  <c:v>0</c:v>
                </c:pt>
                <c:pt idx="5">
                  <c:v>0</c:v>
                </c:pt>
                <c:pt idx="6">
                  <c:v>97.626000000000005</c:v>
                </c:pt>
                <c:pt idx="7">
                  <c:v>6.0789999999999997</c:v>
                </c:pt>
                <c:pt idx="8">
                  <c:v>0</c:v>
                </c:pt>
                <c:pt idx="9">
                  <c:v>0</c:v>
                </c:pt>
                <c:pt idx="10">
                  <c:v>4.6107309999999995</c:v>
                </c:pt>
                <c:pt idx="11">
                  <c:v>19.183625561969816</c:v>
                </c:pt>
                <c:pt idx="12">
                  <c:v>6.2056199999999997</c:v>
                </c:pt>
                <c:pt idx="13">
                  <c:v>7.8339999999999996</c:v>
                </c:pt>
              </c:numCache>
            </c:numRef>
          </c:val>
          <c:extLst>
            <c:ext xmlns:c16="http://schemas.microsoft.com/office/drawing/2014/chart" uri="{C3380CC4-5D6E-409C-BE32-E72D297353CC}">
              <c16:uniqueId val="{0000000B-4CF3-4CEE-99A3-8A94D6647563}"/>
            </c:ext>
          </c:extLst>
        </c:ser>
        <c:ser>
          <c:idx val="12"/>
          <c:order val="12"/>
          <c:tx>
            <c:strRef>
              <c:f>'5.3'!$A$17</c:f>
              <c:strCache>
                <c:ptCount val="1"/>
                <c:pt idx="0">
                  <c:v>Ostatní plyny</c:v>
                </c:pt>
              </c:strCache>
            </c:strRef>
          </c:tx>
          <c:spPr>
            <a:pattFill prst="ltUpDiag">
              <a:fgClr>
                <a:schemeClr val="accent1"/>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'5.3'!$B$17:$O$17</c:f>
              <c:numCache>
                <c:formatCode>#\ ##0.0</c:formatCode>
                <c:ptCount val="14"/>
                <c:pt idx="0">
                  <c:v>0</c:v>
                </c:pt>
                <c:pt idx="1">
                  <c:v>0.107749</c:v>
                </c:pt>
                <c:pt idx="2">
                  <c:v>0</c:v>
                </c:pt>
                <c:pt idx="3">
                  <c:v>0</c:v>
                </c:pt>
                <c:pt idx="4">
                  <c:v>0</c:v>
                </c:pt>
                <c:pt idx="5">
                  <c:v>0</c:v>
                </c:pt>
                <c:pt idx="6">
                  <c:v>0</c:v>
                </c:pt>
                <c:pt idx="7">
                  <c:v>546.51504899999986</c:v>
                </c:pt>
                <c:pt idx="8">
                  <c:v>0</c:v>
                </c:pt>
                <c:pt idx="9">
                  <c:v>0</c:v>
                </c:pt>
                <c:pt idx="10">
                  <c:v>0</c:v>
                </c:pt>
                <c:pt idx="11">
                  <c:v>142.78469000000001</c:v>
                </c:pt>
                <c:pt idx="12">
                  <c:v>26.594000000000001</c:v>
                </c:pt>
                <c:pt idx="13">
                  <c:v>29.38</c:v>
                </c:pt>
              </c:numCache>
            </c:numRef>
          </c:val>
          <c:extLst>
            <c:ext xmlns:c16="http://schemas.microsoft.com/office/drawing/2014/chart" uri="{C3380CC4-5D6E-409C-BE32-E72D297353CC}">
              <c16:uniqueId val="{0000000C-4CF3-4CEE-99A3-8A94D6647563}"/>
            </c:ext>
          </c:extLst>
        </c:ser>
        <c:ser>
          <c:idx val="13"/>
          <c:order val="13"/>
          <c:tx>
            <c:strRef>
              <c:f>'5.3'!$A$18</c:f>
              <c:strCache>
                <c:ptCount val="1"/>
                <c:pt idx="0">
                  <c:v>Ostatní</c:v>
                </c:pt>
              </c:strCache>
            </c:strRef>
          </c:tx>
          <c:spPr>
            <a:pattFill prst="ltUpDiag">
              <a:fgClr>
                <a:schemeClr val="accent5"/>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'5.3'!$B$18:$O$18</c:f>
              <c:numCache>
                <c:formatCode>#\ ##0.0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D-4CF3-4CEE-99A3-8A94D6647563}"/>
            </c:ext>
          </c:extLst>
        </c:ser>
        <c:ser>
          <c:idx val="14"/>
          <c:order val="14"/>
          <c:tx>
            <c:strRef>
              <c:f>'5.3'!$A$19</c:f>
              <c:strCache>
                <c:ptCount val="1"/>
                <c:pt idx="0">
                  <c:v>Topné oleje</c:v>
                </c:pt>
              </c:strCache>
            </c:strRef>
          </c:tx>
          <c:spPr>
            <a:pattFill prst="ltUpDiag">
              <a:fgClr>
                <a:schemeClr val="accent2"/>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'5.3'!$B$19:$O$19</c:f>
              <c:numCache>
                <c:formatCode>#\ ##0.0</c:formatCode>
                <c:ptCount val="14"/>
                <c:pt idx="0">
                  <c:v>0.113</c:v>
                </c:pt>
                <c:pt idx="1">
                  <c:v>13.753171999999999</c:v>
                </c:pt>
                <c:pt idx="2">
                  <c:v>1.6794E-2</c:v>
                </c:pt>
                <c:pt idx="3">
                  <c:v>10.857259999999998</c:v>
                </c:pt>
                <c:pt idx="4">
                  <c:v>0.105934</c:v>
                </c:pt>
                <c:pt idx="5">
                  <c:v>3.2490000000000001</c:v>
                </c:pt>
                <c:pt idx="6">
                  <c:v>18.375079000000003</c:v>
                </c:pt>
                <c:pt idx="7">
                  <c:v>0.29747699999999999</c:v>
                </c:pt>
                <c:pt idx="8">
                  <c:v>3.9025320000000003</c:v>
                </c:pt>
                <c:pt idx="9">
                  <c:v>7.1665999999999994E-2</c:v>
                </c:pt>
                <c:pt idx="10">
                  <c:v>2.6900000000000003E-4</c:v>
                </c:pt>
                <c:pt idx="11">
                  <c:v>4.4493110000000007</c:v>
                </c:pt>
                <c:pt idx="12">
                  <c:v>1.7620889999999996</c:v>
                </c:pt>
                <c:pt idx="13">
                  <c:v>0.31657999999999997</c:v>
                </c:pt>
              </c:numCache>
            </c:numRef>
          </c:val>
          <c:extLst>
            <c:ext xmlns:c16="http://schemas.microsoft.com/office/drawing/2014/chart" uri="{C3380CC4-5D6E-409C-BE32-E72D297353CC}">
              <c16:uniqueId val="{0000000E-4CF3-4CEE-99A3-8A94D6647563}"/>
            </c:ext>
          </c:extLst>
        </c:ser>
        <c:ser>
          <c:idx val="15"/>
          <c:order val="15"/>
          <c:tx>
            <c:strRef>
              <c:f>'5.3'!$A$20</c:f>
              <c:strCache>
                <c:ptCount val="1"/>
                <c:pt idx="0">
                  <c:v>Zemní plyn</c:v>
                </c:pt>
              </c:strCache>
            </c:strRef>
          </c:tx>
          <c:spPr>
            <a:pattFill prst="ltUpDiag">
              <a:fgClr>
                <a:schemeClr val="accent6"/>
              </a:fgClr>
              <a:bgClr>
                <a:schemeClr val="bg1"/>
              </a:bgClr>
            </a:pattFill>
          </c:spPr>
          <c:invertIfNegative val="0"/>
          <c:cat>
            <c:strRef>
              <c:f>'5.3'!$B$3:$O$3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'5.3'!$B$20:$O$20</c:f>
              <c:numCache>
                <c:formatCode>#\ ##0.0</c:formatCode>
                <c:ptCount val="14"/>
                <c:pt idx="0">
                  <c:v>473.95915900000006</c:v>
                </c:pt>
                <c:pt idx="1">
                  <c:v>90.860853999999961</c:v>
                </c:pt>
                <c:pt idx="2">
                  <c:v>490.08872299900014</c:v>
                </c:pt>
                <c:pt idx="3">
                  <c:v>90.940759999999997</c:v>
                </c:pt>
                <c:pt idx="4">
                  <c:v>115.051483</c:v>
                </c:pt>
                <c:pt idx="5">
                  <c:v>175.03684799999999</c:v>
                </c:pt>
                <c:pt idx="6">
                  <c:v>179.31439099999997</c:v>
                </c:pt>
                <c:pt idx="7">
                  <c:v>312.15712699999983</c:v>
                </c:pt>
                <c:pt idx="8">
                  <c:v>210.567407</c:v>
                </c:pt>
                <c:pt idx="9">
                  <c:v>62.534408554364497</c:v>
                </c:pt>
                <c:pt idx="10">
                  <c:v>102.912851</c:v>
                </c:pt>
                <c:pt idx="11">
                  <c:v>1196.5540964380305</c:v>
                </c:pt>
                <c:pt idx="12">
                  <c:v>158.49562499999999</c:v>
                </c:pt>
                <c:pt idx="13">
                  <c:v>134.03648938156519</c:v>
                </c:pt>
              </c:numCache>
            </c:numRef>
          </c:val>
          <c:extLst>
            <c:ext xmlns:c16="http://schemas.microsoft.com/office/drawing/2014/chart" uri="{C3380CC4-5D6E-409C-BE32-E72D297353CC}">
              <c16:uniqueId val="{0000000F-4CF3-4CEE-99A3-8A94D6647563}"/>
            </c:ext>
          </c:extLst>
        </c:ser>
        <c:dLbls>
          <c:showLegendKey val="0"/>
          <c:showVal val="0"/>
          <c:showCatName val="0"/>
          <c:showSerName val="0"/>
          <c:showPercent val="0"/>
          <c:showBubbleSize val="0"/>
        </c:dLbls>
        <c:gapWidth val="50"/>
        <c:overlap val="100"/>
        <c:axId val="232878848"/>
        <c:axId val="232880384"/>
      </c:barChart>
      <c:catAx>
        <c:axId val="232878848"/>
        <c:scaling>
          <c:orientation val="minMax"/>
        </c:scaling>
        <c:delete val="0"/>
        <c:axPos val="b"/>
        <c:numFmt formatCode="General" sourceLinked="0"/>
        <c:majorTickMark val="none"/>
        <c:minorTickMark val="none"/>
        <c:tickLblPos val="low"/>
        <c:txPr>
          <a:bodyPr rot="0" vert="horz"/>
          <a:lstStyle/>
          <a:p>
            <a:pPr>
              <a:defRPr sz="900"/>
            </a:pPr>
            <a:endParaRPr lang="cs-CZ"/>
          </a:p>
        </c:txPr>
        <c:crossAx val="232880384"/>
        <c:crosses val="autoZero"/>
        <c:auto val="1"/>
        <c:lblAlgn val="ctr"/>
        <c:lblOffset val="100"/>
        <c:noMultiLvlLbl val="0"/>
      </c:catAx>
      <c:valAx>
        <c:axId val="232880384"/>
        <c:scaling>
          <c:orientation val="minMax"/>
          <c:max val="4000"/>
          <c:min val="0"/>
        </c:scaling>
        <c:delete val="0"/>
        <c:axPos val="l"/>
        <c:majorGridlines/>
        <c:numFmt formatCode="#,##0" sourceLinked="0"/>
        <c:majorTickMark val="none"/>
        <c:minorTickMark val="none"/>
        <c:tickLblPos val="nextTo"/>
        <c:spPr>
          <a:ln>
            <a:noFill/>
          </a:ln>
        </c:spPr>
        <c:txPr>
          <a:bodyPr/>
          <a:lstStyle/>
          <a:p>
            <a:pPr>
              <a:defRPr sz="900"/>
            </a:pPr>
            <a:endParaRPr lang="cs-CZ"/>
          </a:p>
        </c:txPr>
        <c:crossAx val="232878848"/>
        <c:crosses val="autoZero"/>
        <c:crossBetween val="between"/>
        <c:majorUnit val="50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FF2A-44FE-A1F9-81F9253ED128}"/>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FF2A-44FE-A1F9-81F9253ED128}"/>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FF2A-44FE-A1F9-81F9253ED128}"/>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FF2A-44FE-A1F9-81F9253ED128}"/>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FF2A-44FE-A1F9-81F9253ED128}"/>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FF2A-44FE-A1F9-81F9253ED128}"/>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FF2A-44FE-A1F9-81F9253ED128}"/>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FF2A-44FE-A1F9-81F9253ED128}"/>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FF2A-44FE-A1F9-81F9253ED128}"/>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FF2A-44FE-A1F9-81F9253ED128}"/>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FF2A-44FE-A1F9-81F9253ED128}"/>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FF2A-44FE-A1F9-81F9253ED128}"/>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FF2A-44FE-A1F9-81F9253ED128}"/>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FF2A-44FE-A1F9-81F9253ED128}"/>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FF2A-44FE-A1F9-81F9253ED128}"/>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FF2A-44FE-A1F9-81F9253ED128}"/>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Výroba tepla netto a výroba tepla z KVET podle paliv (TJ)</a:t>
            </a:r>
          </a:p>
        </c:rich>
      </c:tx>
      <c:layout>
        <c:manualLayout>
          <c:xMode val="edge"/>
          <c:yMode val="edge"/>
          <c:x val="2.5527497369253281E-5"/>
          <c:y val="2.5188916876574308E-2"/>
        </c:manualLayout>
      </c:layout>
      <c:overlay val="0"/>
    </c:title>
    <c:autoTitleDeleted val="0"/>
    <c:plotArea>
      <c:layout/>
      <c:barChart>
        <c:barDir val="col"/>
        <c:grouping val="stacked"/>
        <c:varyColors val="0"/>
        <c:ser>
          <c:idx val="0"/>
          <c:order val="0"/>
          <c:tx>
            <c:strRef>
              <c:f>'9'!$A$6</c:f>
              <c:strCache>
                <c:ptCount val="1"/>
                <c:pt idx="0">
                  <c:v>Biomasa</c:v>
                </c:pt>
              </c:strCache>
            </c:strRef>
          </c:tx>
          <c:spPr>
            <a:solidFill>
              <a:schemeClr val="accent1"/>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('9'!$B$6,'9'!$C$6,'9'!$E$6,'9'!$F$6,'9'!$H$6,'9'!$I$6)</c:f>
              <c:numCache>
                <c:formatCode>#\ ##0.0</c:formatCode>
                <c:ptCount val="6"/>
                <c:pt idx="0">
                  <c:v>1974.3461030000008</c:v>
                </c:pt>
                <c:pt idx="1">
                  <c:v>1462.6574290000003</c:v>
                </c:pt>
                <c:pt idx="2">
                  <c:v>1728.3598850000008</c:v>
                </c:pt>
                <c:pt idx="3">
                  <c:v>1327.7236</c:v>
                </c:pt>
                <c:pt idx="4">
                  <c:v>1484.7941600000004</c:v>
                </c:pt>
                <c:pt idx="5">
                  <c:v>1130.0178559999999</c:v>
                </c:pt>
              </c:numCache>
            </c:numRef>
          </c:val>
          <c:extLst>
            <c:ext xmlns:c16="http://schemas.microsoft.com/office/drawing/2014/chart" uri="{C3380CC4-5D6E-409C-BE32-E72D297353CC}">
              <c16:uniqueId val="{00000000-A31E-4FD0-8E82-17407FA0E629}"/>
            </c:ext>
          </c:extLst>
        </c:ser>
        <c:ser>
          <c:idx val="1"/>
          <c:order val="1"/>
          <c:tx>
            <c:strRef>
              <c:f>'9'!$A$7</c:f>
              <c:strCache>
                <c:ptCount val="1"/>
                <c:pt idx="0">
                  <c:v>Bioplyn</c:v>
                </c:pt>
              </c:strCache>
            </c:strRef>
          </c:tx>
          <c:spPr>
            <a:solidFill>
              <a:schemeClr val="accent2"/>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('9'!$B$7,'9'!$C$7,'9'!$E$7,'9'!$F$7,'9'!$H$7,'9'!$I$7)</c:f>
              <c:numCache>
                <c:formatCode>#\ ##0.0</c:formatCode>
                <c:ptCount val="6"/>
                <c:pt idx="0">
                  <c:v>192.19725500000001</c:v>
                </c:pt>
                <c:pt idx="1">
                  <c:v>184.24863299999993</c:v>
                </c:pt>
                <c:pt idx="2">
                  <c:v>152.52568000000002</c:v>
                </c:pt>
                <c:pt idx="3">
                  <c:v>145.67752599999997</c:v>
                </c:pt>
                <c:pt idx="4">
                  <c:v>126.59291400000001</c:v>
                </c:pt>
                <c:pt idx="5">
                  <c:v>120.15808999999999</c:v>
                </c:pt>
              </c:numCache>
            </c:numRef>
          </c:val>
          <c:extLst>
            <c:ext xmlns:c16="http://schemas.microsoft.com/office/drawing/2014/chart" uri="{C3380CC4-5D6E-409C-BE32-E72D297353CC}">
              <c16:uniqueId val="{00000001-A31E-4FD0-8E82-17407FA0E629}"/>
            </c:ext>
          </c:extLst>
        </c:ser>
        <c:ser>
          <c:idx val="2"/>
          <c:order val="2"/>
          <c:tx>
            <c:strRef>
              <c:f>'9'!$A$8</c:f>
              <c:strCache>
                <c:ptCount val="1"/>
                <c:pt idx="0">
                  <c:v>Černé uhlí</c:v>
                </c:pt>
              </c:strCache>
            </c:strRef>
          </c:tx>
          <c:spPr>
            <a:solidFill>
              <a:schemeClr val="accent3"/>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('9'!$B$8,'9'!$C$8,'9'!$E$8,'9'!$F$8,'9'!$H$8,'9'!$I$8)</c:f>
              <c:numCache>
                <c:formatCode>#\ ##0.0</c:formatCode>
                <c:ptCount val="6"/>
                <c:pt idx="0">
                  <c:v>1097.1488439999998</c:v>
                </c:pt>
                <c:pt idx="1">
                  <c:v>838.80506700000012</c:v>
                </c:pt>
                <c:pt idx="2">
                  <c:v>555.33613800000012</c:v>
                </c:pt>
                <c:pt idx="3">
                  <c:v>415.17655600000001</c:v>
                </c:pt>
                <c:pt idx="4">
                  <c:v>364.63128899999998</c:v>
                </c:pt>
                <c:pt idx="5">
                  <c:v>245.47958799999998</c:v>
                </c:pt>
              </c:numCache>
            </c:numRef>
          </c:val>
          <c:extLst>
            <c:ext xmlns:c16="http://schemas.microsoft.com/office/drawing/2014/chart" uri="{C3380CC4-5D6E-409C-BE32-E72D297353CC}">
              <c16:uniqueId val="{00000002-A31E-4FD0-8E82-17407FA0E629}"/>
            </c:ext>
          </c:extLst>
        </c:ser>
        <c:ser>
          <c:idx val="3"/>
          <c:order val="3"/>
          <c:tx>
            <c:strRef>
              <c:f>'9'!$A$9</c:f>
              <c:strCache>
                <c:ptCount val="1"/>
                <c:pt idx="0">
                  <c:v>Elektrická energie</c:v>
                </c:pt>
              </c:strCache>
            </c:strRef>
          </c:tx>
          <c:spPr>
            <a:solidFill>
              <a:schemeClr val="accent4"/>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('9'!$B$9,'9'!$C$9,'9'!$E$9,'9'!$F$9,'9'!$H$9,'9'!$I$9)</c:f>
              <c:numCache>
                <c:formatCode>#\ ##0.0</c:formatCode>
                <c:ptCount val="6"/>
                <c:pt idx="0">
                  <c:v>4.3866199999999997</c:v>
                </c:pt>
                <c:pt idx="1">
                  <c:v>0</c:v>
                </c:pt>
                <c:pt idx="2">
                  <c:v>3.3052060000000001</c:v>
                </c:pt>
                <c:pt idx="3">
                  <c:v>0</c:v>
                </c:pt>
                <c:pt idx="4">
                  <c:v>2.9955919999999998</c:v>
                </c:pt>
                <c:pt idx="5">
                  <c:v>0</c:v>
                </c:pt>
              </c:numCache>
            </c:numRef>
          </c:val>
          <c:extLst>
            <c:ext xmlns:c16="http://schemas.microsoft.com/office/drawing/2014/chart" uri="{C3380CC4-5D6E-409C-BE32-E72D297353CC}">
              <c16:uniqueId val="{00000003-A31E-4FD0-8E82-17407FA0E629}"/>
            </c:ext>
          </c:extLst>
        </c:ser>
        <c:ser>
          <c:idx val="4"/>
          <c:order val="4"/>
          <c:tx>
            <c:strRef>
              <c:f>'9'!$A$10</c:f>
              <c:strCache>
                <c:ptCount val="1"/>
                <c:pt idx="0">
                  <c:v>Energie prostředí (tepelné čerpadlo)</c:v>
                </c:pt>
              </c:strCache>
            </c:strRef>
          </c:tx>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('9'!$B$10,'9'!$C$10,'9'!$E$10,'9'!$F$10,'9'!$H$10,'9'!$I$10)</c:f>
              <c:numCache>
                <c:formatCode>#\ ##0.0</c:formatCode>
                <c:ptCount val="6"/>
                <c:pt idx="0">
                  <c:v>1.6977500000000001</c:v>
                </c:pt>
                <c:pt idx="1">
                  <c:v>0</c:v>
                </c:pt>
                <c:pt idx="2">
                  <c:v>1.63364</c:v>
                </c:pt>
                <c:pt idx="3">
                  <c:v>0</c:v>
                </c:pt>
                <c:pt idx="4">
                  <c:v>1.5027200000000001</c:v>
                </c:pt>
                <c:pt idx="5">
                  <c:v>0</c:v>
                </c:pt>
              </c:numCache>
            </c:numRef>
          </c:val>
          <c:extLst>
            <c:ext xmlns:c16="http://schemas.microsoft.com/office/drawing/2014/chart" uri="{C3380CC4-5D6E-409C-BE32-E72D297353CC}">
              <c16:uniqueId val="{00000004-A31E-4FD0-8E82-17407FA0E629}"/>
            </c:ext>
          </c:extLst>
        </c:ser>
        <c:ser>
          <c:idx val="5"/>
          <c:order val="5"/>
          <c:tx>
            <c:strRef>
              <c:f>'9'!$A$11</c:f>
              <c:strCache>
                <c:ptCount val="1"/>
                <c:pt idx="0">
                  <c:v>Energie Slunce (solární kolektor)</c:v>
                </c:pt>
              </c:strCache>
            </c:strRef>
          </c:tx>
          <c:spPr>
            <a:solidFill>
              <a:schemeClr val="accent6"/>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('9'!$B$11,'9'!$C$11,'9'!$E$11,'9'!$F$11,'9'!$H$11,'9'!$I$11)</c:f>
              <c:numCache>
                <c:formatCode>#\ ##0.0</c:formatCode>
                <c:ptCount val="6"/>
                <c:pt idx="0">
                  <c:v>6.9809999999999983E-2</c:v>
                </c:pt>
                <c:pt idx="1">
                  <c:v>0</c:v>
                </c:pt>
                <c:pt idx="2">
                  <c:v>8.6279999999999996E-2</c:v>
                </c:pt>
                <c:pt idx="3">
                  <c:v>0</c:v>
                </c:pt>
                <c:pt idx="4">
                  <c:v>9.8789999999999989E-2</c:v>
                </c:pt>
                <c:pt idx="5">
                  <c:v>0</c:v>
                </c:pt>
              </c:numCache>
            </c:numRef>
          </c:val>
          <c:extLst>
            <c:ext xmlns:c16="http://schemas.microsoft.com/office/drawing/2014/chart" uri="{C3380CC4-5D6E-409C-BE32-E72D297353CC}">
              <c16:uniqueId val="{00000005-A31E-4FD0-8E82-17407FA0E629}"/>
            </c:ext>
          </c:extLst>
        </c:ser>
        <c:ser>
          <c:idx val="6"/>
          <c:order val="6"/>
          <c:tx>
            <c:strRef>
              <c:f>'9'!$A$12</c:f>
              <c:strCache>
                <c:ptCount val="1"/>
                <c:pt idx="0">
                  <c:v>Hnědé uhlí</c:v>
                </c:pt>
              </c:strCache>
            </c:strRef>
          </c:tx>
          <c:spPr>
            <a:solidFill>
              <a:srgbClr val="F0948F"/>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('9'!$B$12,'9'!$C$12,'9'!$E$12,'9'!$F$12,'9'!$H$12,'9'!$I$12)</c:f>
              <c:numCache>
                <c:formatCode>#\ ##0.0</c:formatCode>
                <c:ptCount val="6"/>
                <c:pt idx="0">
                  <c:v>5275.7826110000005</c:v>
                </c:pt>
                <c:pt idx="1">
                  <c:v>4091.4106629999997</c:v>
                </c:pt>
                <c:pt idx="2">
                  <c:v>3164.6695790000003</c:v>
                </c:pt>
                <c:pt idx="3">
                  <c:v>2185.7747039999999</c:v>
                </c:pt>
                <c:pt idx="4">
                  <c:v>2646.0936930000007</c:v>
                </c:pt>
                <c:pt idx="5">
                  <c:v>1653.33626</c:v>
                </c:pt>
              </c:numCache>
            </c:numRef>
          </c:val>
          <c:extLst>
            <c:ext xmlns:c16="http://schemas.microsoft.com/office/drawing/2014/chart" uri="{C3380CC4-5D6E-409C-BE32-E72D297353CC}">
              <c16:uniqueId val="{00000006-A31E-4FD0-8E82-17407FA0E629}"/>
            </c:ext>
          </c:extLst>
        </c:ser>
        <c:ser>
          <c:idx val="7"/>
          <c:order val="7"/>
          <c:tx>
            <c:strRef>
              <c:f>'9'!$A$13</c:f>
              <c:strCache>
                <c:ptCount val="1"/>
                <c:pt idx="0">
                  <c:v>Jaderné palivo</c:v>
                </c:pt>
              </c:strCache>
            </c:strRef>
          </c:tx>
          <c:spPr>
            <a:solidFill>
              <a:srgbClr val="F7C9C7"/>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('9'!$B$13,'9'!$C$13,'9'!$E$13,'9'!$F$13,'9'!$H$13,'9'!$I$13)</c:f>
              <c:numCache>
                <c:formatCode>#\ ##0.0</c:formatCode>
                <c:ptCount val="6"/>
                <c:pt idx="0">
                  <c:v>88.134</c:v>
                </c:pt>
                <c:pt idx="1">
                  <c:v>0</c:v>
                </c:pt>
                <c:pt idx="2">
                  <c:v>36.494999999999997</c:v>
                </c:pt>
                <c:pt idx="3">
                  <c:v>0</c:v>
                </c:pt>
                <c:pt idx="4">
                  <c:v>18.504999999999999</c:v>
                </c:pt>
                <c:pt idx="5">
                  <c:v>0</c:v>
                </c:pt>
              </c:numCache>
            </c:numRef>
          </c:val>
          <c:extLst>
            <c:ext xmlns:c16="http://schemas.microsoft.com/office/drawing/2014/chart" uri="{C3380CC4-5D6E-409C-BE32-E72D297353CC}">
              <c16:uniqueId val="{00000007-A31E-4FD0-8E82-17407FA0E629}"/>
            </c:ext>
          </c:extLst>
        </c:ser>
        <c:ser>
          <c:idx val="8"/>
          <c:order val="8"/>
          <c:tx>
            <c:strRef>
              <c:f>'9'!$A$14</c:f>
              <c:strCache>
                <c:ptCount val="1"/>
                <c:pt idx="0">
                  <c:v>Koks</c:v>
                </c:pt>
              </c:strCache>
            </c:strRef>
          </c:tx>
          <c:spPr>
            <a:solidFill>
              <a:schemeClr val="tx1"/>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('9'!$B$14,'9'!$C$14,'9'!$E$14,'9'!$F$14,'9'!$H$14,'9'!$I$14)</c:f>
              <c:numCache>
                <c:formatCode>#\ ##0.0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A31E-4FD0-8E82-17407FA0E629}"/>
            </c:ext>
          </c:extLst>
        </c:ser>
        <c:ser>
          <c:idx val="9"/>
          <c:order val="9"/>
          <c:tx>
            <c:strRef>
              <c:f>'9'!$A$15</c:f>
              <c:strCache>
                <c:ptCount val="1"/>
                <c:pt idx="0">
                  <c:v>Odpadní teplo</c:v>
                </c:pt>
              </c:strCache>
            </c:strRef>
          </c:tx>
          <c:spPr>
            <a:solidFill>
              <a:srgbClr val="646363"/>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('9'!$B$15,'9'!$C$15,'9'!$E$15,'9'!$F$15,'9'!$H$15,'9'!$I$15)</c:f>
              <c:numCache>
                <c:formatCode>#\ ##0.0</c:formatCode>
                <c:ptCount val="6"/>
                <c:pt idx="0">
                  <c:v>462.26529400000004</c:v>
                </c:pt>
                <c:pt idx="1">
                  <c:v>81.084555999999992</c:v>
                </c:pt>
                <c:pt idx="2">
                  <c:v>665.82965999999999</c:v>
                </c:pt>
                <c:pt idx="3">
                  <c:v>69.109549999999999</c:v>
                </c:pt>
                <c:pt idx="4">
                  <c:v>647.73106500000006</c:v>
                </c:pt>
                <c:pt idx="5">
                  <c:v>64.173023999999998</c:v>
                </c:pt>
              </c:numCache>
            </c:numRef>
          </c:val>
          <c:extLst>
            <c:ext xmlns:c16="http://schemas.microsoft.com/office/drawing/2014/chart" uri="{C3380CC4-5D6E-409C-BE32-E72D297353CC}">
              <c16:uniqueId val="{00000009-A31E-4FD0-8E82-17407FA0E629}"/>
            </c:ext>
          </c:extLst>
        </c:ser>
        <c:ser>
          <c:idx val="10"/>
          <c:order val="10"/>
          <c:tx>
            <c:strRef>
              <c:f>'9'!$A$16</c:f>
              <c:strCache>
                <c:ptCount val="1"/>
                <c:pt idx="0">
                  <c:v>Ostatní kapalná paliva</c:v>
                </c:pt>
              </c:strCache>
            </c:strRef>
          </c:tx>
          <c:spPr>
            <a:solidFill>
              <a:srgbClr val="9D9D9C"/>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('9'!$B$16,'9'!$C$16,'9'!$E$16,'9'!$F$16,'9'!$H$16,'9'!$I$16)</c:f>
              <c:numCache>
                <c:formatCode>#\ ##0.0</c:formatCode>
                <c:ptCount val="6"/>
                <c:pt idx="0">
                  <c:v>3.8417129999999999</c:v>
                </c:pt>
                <c:pt idx="1">
                  <c:v>1.4196780000000002</c:v>
                </c:pt>
                <c:pt idx="2">
                  <c:v>3.10677</c:v>
                </c:pt>
                <c:pt idx="3">
                  <c:v>0.57631399999999999</c:v>
                </c:pt>
                <c:pt idx="4">
                  <c:v>9.7044720000000009</c:v>
                </c:pt>
                <c:pt idx="5">
                  <c:v>0.32119999999999999</c:v>
                </c:pt>
              </c:numCache>
            </c:numRef>
          </c:val>
          <c:extLst>
            <c:ext xmlns:c16="http://schemas.microsoft.com/office/drawing/2014/chart" uri="{C3380CC4-5D6E-409C-BE32-E72D297353CC}">
              <c16:uniqueId val="{0000000A-A31E-4FD0-8E82-17407FA0E629}"/>
            </c:ext>
          </c:extLst>
        </c:ser>
        <c:ser>
          <c:idx val="11"/>
          <c:order val="11"/>
          <c:tx>
            <c:strRef>
              <c:f>'9'!$A$17</c:f>
              <c:strCache>
                <c:ptCount val="1"/>
                <c:pt idx="0">
                  <c:v>Ostatní pevná paliva</c:v>
                </c:pt>
              </c:strCache>
            </c:strRef>
          </c:tx>
          <c:spPr>
            <a:solidFill>
              <a:srgbClr val="D0D0D0"/>
            </a:solid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('9'!$B$17,'9'!$C$17,'9'!$E$17,'9'!$F$17,'9'!$H$17,'9'!$I$17)</c:f>
              <c:numCache>
                <c:formatCode>#\ ##0.0</c:formatCode>
                <c:ptCount val="6"/>
                <c:pt idx="0">
                  <c:v>216.468808</c:v>
                </c:pt>
                <c:pt idx="1">
                  <c:v>155.31126800000001</c:v>
                </c:pt>
                <c:pt idx="2">
                  <c:v>245.16230508354036</c:v>
                </c:pt>
                <c:pt idx="3">
                  <c:v>191.49273099999999</c:v>
                </c:pt>
                <c:pt idx="4">
                  <c:v>203.06988559672041</c:v>
                </c:pt>
                <c:pt idx="5">
                  <c:v>154.60999999999999</c:v>
                </c:pt>
              </c:numCache>
            </c:numRef>
          </c:val>
          <c:extLst>
            <c:ext xmlns:c16="http://schemas.microsoft.com/office/drawing/2014/chart" uri="{C3380CC4-5D6E-409C-BE32-E72D297353CC}">
              <c16:uniqueId val="{0000000B-A31E-4FD0-8E82-17407FA0E629}"/>
            </c:ext>
          </c:extLst>
        </c:ser>
        <c:ser>
          <c:idx val="12"/>
          <c:order val="12"/>
          <c:tx>
            <c:strRef>
              <c:f>'9'!$A$18</c:f>
              <c:strCache>
                <c:ptCount val="1"/>
                <c:pt idx="0">
                  <c:v>Ostatní plyny</c:v>
                </c:pt>
              </c:strCache>
            </c:strRef>
          </c:tx>
          <c:spPr>
            <a:pattFill prst="ltUpDiag">
              <a:fgClr>
                <a:schemeClr val="accent1"/>
              </a:fgClr>
              <a:bgClr>
                <a:schemeClr val="bg1"/>
              </a:bgClr>
            </a:patt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('9'!$B$18,'9'!$C$18,'9'!$E$18,'9'!$F$18,'9'!$H$18,'9'!$I$18)</c:f>
              <c:numCache>
                <c:formatCode>#\ ##0.0</c:formatCode>
                <c:ptCount val="6"/>
                <c:pt idx="0">
                  <c:v>709.32975900000008</c:v>
                </c:pt>
                <c:pt idx="1">
                  <c:v>388.91786799999994</c:v>
                </c:pt>
                <c:pt idx="2">
                  <c:v>623.43686000000002</c:v>
                </c:pt>
                <c:pt idx="3">
                  <c:v>348.02489800000001</c:v>
                </c:pt>
                <c:pt idx="4">
                  <c:v>553.61412599999994</c:v>
                </c:pt>
                <c:pt idx="5">
                  <c:v>318.81958000000003</c:v>
                </c:pt>
              </c:numCache>
            </c:numRef>
          </c:val>
          <c:extLst>
            <c:ext xmlns:c16="http://schemas.microsoft.com/office/drawing/2014/chart" uri="{C3380CC4-5D6E-409C-BE32-E72D297353CC}">
              <c16:uniqueId val="{0000000C-A31E-4FD0-8E82-17407FA0E629}"/>
            </c:ext>
          </c:extLst>
        </c:ser>
        <c:ser>
          <c:idx val="13"/>
          <c:order val="13"/>
          <c:tx>
            <c:strRef>
              <c:f>'9'!$A$19</c:f>
              <c:strCache>
                <c:ptCount val="1"/>
                <c:pt idx="0">
                  <c:v>Ostatní</c:v>
                </c:pt>
              </c:strCache>
            </c:strRef>
          </c:tx>
          <c:spPr>
            <a:pattFill prst="ltUpDiag">
              <a:fgClr>
                <a:schemeClr val="accent5"/>
              </a:fgClr>
              <a:bgClr>
                <a:schemeClr val="bg1"/>
              </a:bgClr>
            </a:patt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('9'!$B$19,'9'!$C$19,'9'!$E$19,'9'!$F$19,'9'!$H$19,'9'!$I$19)</c:f>
              <c:numCache>
                <c:formatCode>#\ ##0.0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D-A31E-4FD0-8E82-17407FA0E629}"/>
            </c:ext>
          </c:extLst>
        </c:ser>
        <c:ser>
          <c:idx val="14"/>
          <c:order val="14"/>
          <c:tx>
            <c:strRef>
              <c:f>'9'!$A$20</c:f>
              <c:strCache>
                <c:ptCount val="1"/>
                <c:pt idx="0">
                  <c:v>Topné oleje</c:v>
                </c:pt>
              </c:strCache>
            </c:strRef>
          </c:tx>
          <c:spPr>
            <a:pattFill prst="ltUpDiag">
              <a:fgClr>
                <a:schemeClr val="accent2"/>
              </a:fgClr>
              <a:bgClr>
                <a:schemeClr val="bg1"/>
              </a:bgClr>
            </a:patt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('9'!$B$20,'9'!$C$20,'9'!$E$20,'9'!$F$20,'9'!$H$20,'9'!$I$20)</c:f>
              <c:numCache>
                <c:formatCode>#\ ##0.0</c:formatCode>
                <c:ptCount val="6"/>
                <c:pt idx="0">
                  <c:v>55.763974000000026</c:v>
                </c:pt>
                <c:pt idx="1">
                  <c:v>1.5981239999999999</c:v>
                </c:pt>
                <c:pt idx="2">
                  <c:v>8.5624479999999998</c:v>
                </c:pt>
                <c:pt idx="3">
                  <c:v>1.4653140000000002</c:v>
                </c:pt>
                <c:pt idx="4">
                  <c:v>3.6481619999999997</c:v>
                </c:pt>
                <c:pt idx="5">
                  <c:v>1.9671500000000002</c:v>
                </c:pt>
              </c:numCache>
            </c:numRef>
          </c:val>
          <c:extLst>
            <c:ext xmlns:c16="http://schemas.microsoft.com/office/drawing/2014/chart" uri="{C3380CC4-5D6E-409C-BE32-E72D297353CC}">
              <c16:uniqueId val="{0000000E-A31E-4FD0-8E82-17407FA0E629}"/>
            </c:ext>
          </c:extLst>
        </c:ser>
        <c:ser>
          <c:idx val="15"/>
          <c:order val="15"/>
          <c:tx>
            <c:strRef>
              <c:f>'9'!$A$21</c:f>
              <c:strCache>
                <c:ptCount val="1"/>
                <c:pt idx="0">
                  <c:v>Zemní plyn</c:v>
                </c:pt>
              </c:strCache>
            </c:strRef>
          </c:tx>
          <c:spPr>
            <a:pattFill prst="ltUpDiag">
              <a:fgClr>
                <a:schemeClr val="accent6"/>
              </a:fgClr>
              <a:bgClr>
                <a:schemeClr val="bg1"/>
              </a:bgClr>
            </a:pattFill>
          </c:spPr>
          <c:invertIfNegative val="0"/>
          <c:cat>
            <c:multiLvlStrRef>
              <c:f>('9'!$B$25:$C$26,'9'!$D$25:$E$26,'9'!$F$25:$G$26)</c:f>
              <c:multiLvlStrCache>
                <c:ptCount val="6"/>
                <c:lvl>
                  <c:pt idx="0">
                    <c:v>Qnetto</c:v>
                  </c:pt>
                  <c:pt idx="1">
                    <c:v>QKVET</c:v>
                  </c:pt>
                  <c:pt idx="2">
                    <c:v>Qnetto</c:v>
                  </c:pt>
                  <c:pt idx="3">
                    <c:v>QKVET</c:v>
                  </c:pt>
                  <c:pt idx="4">
                    <c:v>Qnetto</c:v>
                  </c:pt>
                  <c:pt idx="5">
                    <c:v>QKVET</c:v>
                  </c:pt>
                </c:lvl>
                <c:lvl>
                  <c:pt idx="0">
                    <c:v>Duben</c:v>
                  </c:pt>
                  <c:pt idx="2">
                    <c:v>Květen</c:v>
                  </c:pt>
                  <c:pt idx="4">
                    <c:v>Červen</c:v>
                  </c:pt>
                </c:lvl>
              </c:multiLvlStrCache>
            </c:multiLvlStrRef>
          </c:cat>
          <c:val>
            <c:numRef>
              <c:f>('9'!$B$21,'9'!$C$21,'9'!$E$21,'9'!$F$21,'9'!$H$21,'9'!$I$21)</c:f>
              <c:numCache>
                <c:formatCode>#\ ##0.0</c:formatCode>
                <c:ptCount val="6"/>
                <c:pt idx="0">
                  <c:v>2542.7199943399351</c:v>
                </c:pt>
                <c:pt idx="1">
                  <c:v>1000.1180000000001</c:v>
                </c:pt>
                <c:pt idx="2">
                  <c:v>1371.7565060878128</c:v>
                </c:pt>
                <c:pt idx="3">
                  <c:v>614.46167800000001</c:v>
                </c:pt>
                <c:pt idx="4">
                  <c:v>1111.3313758134639</c:v>
                </c:pt>
                <c:pt idx="5">
                  <c:v>478.94570400000015</c:v>
                </c:pt>
              </c:numCache>
            </c:numRef>
          </c:val>
          <c:extLst>
            <c:ext xmlns:c16="http://schemas.microsoft.com/office/drawing/2014/chart" uri="{C3380CC4-5D6E-409C-BE32-E72D297353CC}">
              <c16:uniqueId val="{0000000F-A31E-4FD0-8E82-17407FA0E629}"/>
            </c:ext>
          </c:extLst>
        </c:ser>
        <c:dLbls>
          <c:showLegendKey val="0"/>
          <c:showVal val="0"/>
          <c:showCatName val="0"/>
          <c:showSerName val="0"/>
          <c:showPercent val="0"/>
          <c:showBubbleSize val="0"/>
        </c:dLbls>
        <c:gapWidth val="50"/>
        <c:overlap val="100"/>
        <c:axId val="295475072"/>
        <c:axId val="295476608"/>
      </c:barChart>
      <c:catAx>
        <c:axId val="295475072"/>
        <c:scaling>
          <c:orientation val="minMax"/>
        </c:scaling>
        <c:delete val="0"/>
        <c:axPos val="b"/>
        <c:numFmt formatCode="General" sourceLinked="0"/>
        <c:majorTickMark val="none"/>
        <c:minorTickMark val="none"/>
        <c:tickLblPos val="nextTo"/>
        <c:txPr>
          <a:bodyPr/>
          <a:lstStyle/>
          <a:p>
            <a:pPr>
              <a:defRPr sz="900"/>
            </a:pPr>
            <a:endParaRPr lang="cs-CZ"/>
          </a:p>
        </c:txPr>
        <c:crossAx val="295476608"/>
        <c:crosses val="autoZero"/>
        <c:auto val="1"/>
        <c:lblAlgn val="ctr"/>
        <c:lblOffset val="100"/>
        <c:noMultiLvlLbl val="0"/>
      </c:catAx>
      <c:valAx>
        <c:axId val="295476608"/>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547507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paliv na výrobě tepla z KVET</a:t>
            </a:r>
          </a:p>
        </c:rich>
      </c:tx>
      <c:layout>
        <c:manualLayout>
          <c:xMode val="edge"/>
          <c:yMode val="edge"/>
          <c:x val="1.2365513134387615E-2"/>
          <c:y val="1.4248370492547359E-2"/>
        </c:manualLayout>
      </c:layout>
      <c:overlay val="0"/>
    </c:title>
    <c:autoTitleDeleted val="0"/>
    <c:plotArea>
      <c:layout>
        <c:manualLayout>
          <c:layoutTarget val="inner"/>
          <c:xMode val="edge"/>
          <c:yMode val="edge"/>
          <c:x val="0.11764182991306112"/>
          <c:y val="0.11704715549773434"/>
          <c:w val="0.56024199194582802"/>
          <c:h val="0.88295284450226563"/>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64B4-4EC7-B98F-E0BEFB0BE867}"/>
              </c:ext>
            </c:extLst>
          </c:dPt>
          <c:dPt>
            <c:idx val="1"/>
            <c:bubble3D val="0"/>
            <c:spPr>
              <a:solidFill>
                <a:schemeClr val="accent2"/>
              </a:solidFill>
            </c:spPr>
            <c:extLst>
              <c:ext xmlns:c16="http://schemas.microsoft.com/office/drawing/2014/chart" uri="{C3380CC4-5D6E-409C-BE32-E72D297353CC}">
                <c16:uniqueId val="{00000003-64B4-4EC7-B98F-E0BEFB0BE867}"/>
              </c:ext>
            </c:extLst>
          </c:dPt>
          <c:dPt>
            <c:idx val="2"/>
            <c:bubble3D val="0"/>
            <c:spPr>
              <a:solidFill>
                <a:schemeClr val="accent3"/>
              </a:solidFill>
            </c:spPr>
            <c:extLst>
              <c:ext xmlns:c16="http://schemas.microsoft.com/office/drawing/2014/chart" uri="{C3380CC4-5D6E-409C-BE32-E72D297353CC}">
                <c16:uniqueId val="{00000005-64B4-4EC7-B98F-E0BEFB0BE867}"/>
              </c:ext>
            </c:extLst>
          </c:dPt>
          <c:dPt>
            <c:idx val="3"/>
            <c:bubble3D val="0"/>
            <c:spPr>
              <a:solidFill>
                <a:schemeClr val="accent4"/>
              </a:solidFill>
            </c:spPr>
            <c:extLst>
              <c:ext xmlns:c16="http://schemas.microsoft.com/office/drawing/2014/chart" uri="{C3380CC4-5D6E-409C-BE32-E72D297353CC}">
                <c16:uniqueId val="{0000000A-64B4-4EC7-B98F-E0BEFB0BE867}"/>
              </c:ext>
            </c:extLst>
          </c:dPt>
          <c:dPt>
            <c:idx val="5"/>
            <c:bubble3D val="0"/>
            <c:spPr>
              <a:solidFill>
                <a:schemeClr val="accent6"/>
              </a:solidFill>
            </c:spPr>
            <c:extLst>
              <c:ext xmlns:c16="http://schemas.microsoft.com/office/drawing/2014/chart" uri="{C3380CC4-5D6E-409C-BE32-E72D297353CC}">
                <c16:uniqueId val="{0000000C-64B4-4EC7-B98F-E0BEFB0BE867}"/>
              </c:ext>
            </c:extLst>
          </c:dPt>
          <c:dPt>
            <c:idx val="6"/>
            <c:bubble3D val="0"/>
            <c:spPr>
              <a:solidFill>
                <a:srgbClr val="F0948F"/>
              </a:solidFill>
            </c:spPr>
            <c:extLst>
              <c:ext xmlns:c16="http://schemas.microsoft.com/office/drawing/2014/chart" uri="{C3380CC4-5D6E-409C-BE32-E72D297353CC}">
                <c16:uniqueId val="{00000007-64B4-4EC7-B98F-E0BEFB0BE867}"/>
              </c:ext>
            </c:extLst>
          </c:dPt>
          <c:dPt>
            <c:idx val="7"/>
            <c:bubble3D val="0"/>
            <c:spPr>
              <a:solidFill>
                <a:srgbClr val="F7C9C7"/>
              </a:solidFill>
            </c:spPr>
            <c:extLst>
              <c:ext xmlns:c16="http://schemas.microsoft.com/office/drawing/2014/chart" uri="{C3380CC4-5D6E-409C-BE32-E72D297353CC}">
                <c16:uniqueId val="{0000000D-64B4-4EC7-B98F-E0BEFB0BE867}"/>
              </c:ext>
            </c:extLst>
          </c:dPt>
          <c:dPt>
            <c:idx val="8"/>
            <c:bubble3D val="0"/>
            <c:spPr>
              <a:solidFill>
                <a:schemeClr val="tx1"/>
              </a:solidFill>
            </c:spPr>
            <c:extLst>
              <c:ext xmlns:c16="http://schemas.microsoft.com/office/drawing/2014/chart" uri="{C3380CC4-5D6E-409C-BE32-E72D297353CC}">
                <c16:uniqueId val="{0000000E-64B4-4EC7-B98F-E0BEFB0BE867}"/>
              </c:ext>
            </c:extLst>
          </c:dPt>
          <c:dPt>
            <c:idx val="9"/>
            <c:bubble3D val="0"/>
            <c:spPr>
              <a:solidFill>
                <a:srgbClr val="646363"/>
              </a:solidFill>
            </c:spPr>
            <c:extLst>
              <c:ext xmlns:c16="http://schemas.microsoft.com/office/drawing/2014/chart" uri="{C3380CC4-5D6E-409C-BE32-E72D297353CC}">
                <c16:uniqueId val="{0000000F-64B4-4EC7-B98F-E0BEFB0BE867}"/>
              </c:ext>
            </c:extLst>
          </c:dPt>
          <c:dPt>
            <c:idx val="10"/>
            <c:bubble3D val="0"/>
            <c:spPr>
              <a:solidFill>
                <a:srgbClr val="9D9D9C"/>
              </a:solidFill>
            </c:spPr>
            <c:extLst>
              <c:ext xmlns:c16="http://schemas.microsoft.com/office/drawing/2014/chart" uri="{C3380CC4-5D6E-409C-BE32-E72D297353CC}">
                <c16:uniqueId val="{00000010-64B4-4EC7-B98F-E0BEFB0BE867}"/>
              </c:ext>
            </c:extLst>
          </c:dPt>
          <c:dPt>
            <c:idx val="11"/>
            <c:bubble3D val="0"/>
            <c:spPr>
              <a:solidFill>
                <a:srgbClr val="D0D0D0"/>
              </a:solidFill>
            </c:spPr>
            <c:extLst>
              <c:ext xmlns:c16="http://schemas.microsoft.com/office/drawing/2014/chart" uri="{C3380CC4-5D6E-409C-BE32-E72D297353CC}">
                <c16:uniqueId val="{0000000A-8459-4506-9FF0-C9D71A85D7B8}"/>
              </c:ext>
            </c:extLst>
          </c:dPt>
          <c:dPt>
            <c:idx val="12"/>
            <c:bubble3D val="0"/>
            <c:spPr>
              <a:pattFill prst="ltUpDiag">
                <a:fgClr>
                  <a:schemeClr val="tx2"/>
                </a:fgClr>
                <a:bgClr>
                  <a:schemeClr val="bg1"/>
                </a:bgClr>
              </a:pattFill>
            </c:spPr>
            <c:extLst>
              <c:ext xmlns:c16="http://schemas.microsoft.com/office/drawing/2014/chart" uri="{C3380CC4-5D6E-409C-BE32-E72D297353CC}">
                <c16:uniqueId val="{0000000B-8459-4506-9FF0-C9D71A85D7B8}"/>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11-64B4-4EC7-B98F-E0BEFB0BE867}"/>
              </c:ext>
            </c:extLst>
          </c:dPt>
          <c:dPt>
            <c:idx val="14"/>
            <c:bubble3D val="0"/>
            <c:spPr>
              <a:pattFill prst="ltUpDiag">
                <a:fgClr>
                  <a:schemeClr val="accent2"/>
                </a:fgClr>
                <a:bgClr>
                  <a:schemeClr val="bg1"/>
                </a:bgClr>
              </a:pattFill>
            </c:spPr>
            <c:extLst>
              <c:ext xmlns:c16="http://schemas.microsoft.com/office/drawing/2014/chart" uri="{C3380CC4-5D6E-409C-BE32-E72D297353CC}">
                <c16:uniqueId val="{00000012-64B4-4EC7-B98F-E0BEFB0BE867}"/>
              </c:ext>
            </c:extLst>
          </c:dPt>
          <c:dPt>
            <c:idx val="15"/>
            <c:bubble3D val="0"/>
            <c:spPr>
              <a:pattFill prst="ltUpDiag">
                <a:fgClr>
                  <a:schemeClr val="accent6"/>
                </a:fgClr>
                <a:bgClr>
                  <a:schemeClr val="bg1"/>
                </a:bgClr>
              </a:pattFill>
            </c:spPr>
            <c:extLst>
              <c:ext xmlns:c16="http://schemas.microsoft.com/office/drawing/2014/chart" uri="{C3380CC4-5D6E-409C-BE32-E72D297353CC}">
                <c16:uniqueId val="{00000009-64B4-4EC7-B98F-E0BEFB0BE867}"/>
              </c:ext>
            </c:extLst>
          </c:dPt>
          <c:dLbls>
            <c:dLbl>
              <c:idx val="2"/>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5-64B4-4EC7-B98F-E0BEFB0BE867}"/>
                </c:ext>
              </c:extLst>
            </c:dLbl>
            <c:dLbl>
              <c:idx val="3"/>
              <c:delete val="1"/>
              <c:extLst>
                <c:ext xmlns:c15="http://schemas.microsoft.com/office/drawing/2012/chart" uri="{CE6537A1-D6FC-4f65-9D91-7224C49458BB}"/>
                <c:ext xmlns:c16="http://schemas.microsoft.com/office/drawing/2014/chart" uri="{C3380CC4-5D6E-409C-BE32-E72D297353CC}">
                  <c16:uniqueId val="{0000000A-64B4-4EC7-B98F-E0BEFB0BE867}"/>
                </c:ext>
              </c:extLst>
            </c:dLbl>
            <c:dLbl>
              <c:idx val="4"/>
              <c:delete val="1"/>
              <c:extLst>
                <c:ext xmlns:c15="http://schemas.microsoft.com/office/drawing/2012/chart" uri="{CE6537A1-D6FC-4f65-9D91-7224C49458BB}"/>
                <c:ext xmlns:c16="http://schemas.microsoft.com/office/drawing/2014/chart" uri="{C3380CC4-5D6E-409C-BE32-E72D297353CC}">
                  <c16:uniqueId val="{0000000B-64B4-4EC7-B98F-E0BEFB0BE867}"/>
                </c:ext>
              </c:extLst>
            </c:dLbl>
            <c:dLbl>
              <c:idx val="5"/>
              <c:delete val="1"/>
              <c:extLst>
                <c:ext xmlns:c15="http://schemas.microsoft.com/office/drawing/2012/chart" uri="{CE6537A1-D6FC-4f65-9D91-7224C49458BB}"/>
                <c:ext xmlns:c16="http://schemas.microsoft.com/office/drawing/2014/chart" uri="{C3380CC4-5D6E-409C-BE32-E72D297353CC}">
                  <c16:uniqueId val="{0000000C-64B4-4EC7-B98F-E0BEFB0BE867}"/>
                </c:ext>
              </c:extLst>
            </c:dLbl>
            <c:dLbl>
              <c:idx val="6"/>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7-64B4-4EC7-B98F-E0BEFB0BE867}"/>
                </c:ext>
              </c:extLst>
            </c:dLbl>
            <c:dLbl>
              <c:idx val="7"/>
              <c:delete val="1"/>
              <c:extLst>
                <c:ext xmlns:c15="http://schemas.microsoft.com/office/drawing/2012/chart" uri="{CE6537A1-D6FC-4f65-9D91-7224C49458BB}"/>
                <c:ext xmlns:c16="http://schemas.microsoft.com/office/drawing/2014/chart" uri="{C3380CC4-5D6E-409C-BE32-E72D297353CC}">
                  <c16:uniqueId val="{0000000D-64B4-4EC7-B98F-E0BEFB0BE867}"/>
                </c:ext>
              </c:extLst>
            </c:dLbl>
            <c:dLbl>
              <c:idx val="8"/>
              <c:delete val="1"/>
              <c:extLst>
                <c:ext xmlns:c15="http://schemas.microsoft.com/office/drawing/2012/chart" uri="{CE6537A1-D6FC-4f65-9D91-7224C49458BB}"/>
                <c:ext xmlns:c16="http://schemas.microsoft.com/office/drawing/2014/chart" uri="{C3380CC4-5D6E-409C-BE32-E72D297353CC}">
                  <c16:uniqueId val="{0000000E-64B4-4EC7-B98F-E0BEFB0BE867}"/>
                </c:ext>
              </c:extLst>
            </c:dLbl>
            <c:dLbl>
              <c:idx val="9"/>
              <c:layout>
                <c:manualLayout>
                  <c:x val="-0.13475308233529631"/>
                  <c:y val="6.7669253145380887E-2"/>
                </c:manualLayout>
              </c:layout>
              <c:numFmt formatCode="0.0%" sourceLinked="0"/>
              <c:spPr>
                <a:noFill/>
                <a:ln>
                  <a:noFill/>
                </a:ln>
                <a:effectLst/>
              </c:spPr>
              <c:txPr>
                <a:bodyPr wrap="square" lIns="38100" tIns="19050" rIns="38100" bIns="19050" anchor="ctr">
                  <a:spAutoFit/>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64B4-4EC7-B98F-E0BEFB0BE867}"/>
                </c:ext>
              </c:extLst>
            </c:dLbl>
            <c:dLbl>
              <c:idx val="10"/>
              <c:delete val="1"/>
              <c:extLst>
                <c:ext xmlns:c15="http://schemas.microsoft.com/office/drawing/2012/chart" uri="{CE6537A1-D6FC-4f65-9D91-7224C49458BB}"/>
                <c:ext xmlns:c16="http://schemas.microsoft.com/office/drawing/2014/chart" uri="{C3380CC4-5D6E-409C-BE32-E72D297353CC}">
                  <c16:uniqueId val="{00000010-64B4-4EC7-B98F-E0BEFB0BE867}"/>
                </c:ext>
              </c:extLst>
            </c:dLbl>
            <c:dLbl>
              <c:idx val="12"/>
              <c:numFmt formatCode="0%" sourceLinked="0"/>
              <c:spPr>
                <a:solidFill>
                  <a:schemeClr val="bg1"/>
                </a:solidFill>
                <a:ln>
                  <a:noFill/>
                </a:ln>
                <a:effectLst/>
              </c:spPr>
              <c:txPr>
                <a:bodyPr wrap="square" lIns="38100" tIns="19050" rIns="38100" bIns="19050" anchor="ctr">
                  <a:spAutoFit/>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B-8459-4506-9FF0-C9D71A85D7B8}"/>
                </c:ext>
              </c:extLst>
            </c:dLbl>
            <c:dLbl>
              <c:idx val="13"/>
              <c:delete val="1"/>
              <c:extLst>
                <c:ext xmlns:c15="http://schemas.microsoft.com/office/drawing/2012/chart" uri="{CE6537A1-D6FC-4f65-9D91-7224C49458BB}"/>
                <c:ext xmlns:c16="http://schemas.microsoft.com/office/drawing/2014/chart" uri="{C3380CC4-5D6E-409C-BE32-E72D297353CC}">
                  <c16:uniqueId val="{00000011-64B4-4EC7-B98F-E0BEFB0BE867}"/>
                </c:ext>
              </c:extLst>
            </c:dLbl>
            <c:dLbl>
              <c:idx val="14"/>
              <c:delete val="1"/>
              <c:extLst>
                <c:ext xmlns:c15="http://schemas.microsoft.com/office/drawing/2012/chart" uri="{CE6537A1-D6FC-4f65-9D91-7224C49458BB}"/>
                <c:ext xmlns:c16="http://schemas.microsoft.com/office/drawing/2014/chart" uri="{C3380CC4-5D6E-409C-BE32-E72D297353CC}">
                  <c16:uniqueId val="{00000012-64B4-4EC7-B98F-E0BEFB0BE867}"/>
                </c:ext>
              </c:extLst>
            </c:dLbl>
            <c:dLbl>
              <c:idx val="15"/>
              <c:numFmt formatCode="0%" sourceLinked="0"/>
              <c:spPr>
                <a:solidFill>
                  <a:schemeClr val="bg1"/>
                </a:solidFill>
                <a:ln>
                  <a:noFill/>
                </a:ln>
                <a:effectLst/>
              </c:spPr>
              <c:txPr>
                <a:bodyPr wrap="square" lIns="38100" tIns="19050" rIns="38100" bIns="19050" anchor="ctr">
                  <a:spAutoFit/>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9-64B4-4EC7-B98F-E0BEFB0BE867}"/>
                </c:ext>
              </c:extLst>
            </c:dLbl>
            <c:numFmt formatCode="0%" sourceLinked="0"/>
            <c:spPr>
              <a:noFill/>
              <a:ln>
                <a:noFill/>
              </a:ln>
              <a:effectLst/>
            </c:spPr>
            <c:txPr>
              <a:bodyPr wrap="square" lIns="38100" tIns="19050" rIns="38100" bIns="19050" anchor="ctr">
                <a:spAutoFit/>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'9'!$A$6:$A$21</c:f>
              <c:strCache>
                <c:ptCount val="16"/>
                <c:pt idx="0">
                  <c:v>Biomasa</c:v>
                </c:pt>
                <c:pt idx="1">
                  <c:v>Bioplyn</c:v>
                </c:pt>
                <c:pt idx="2">
                  <c:v>Černé uhlí</c:v>
                </c:pt>
                <c:pt idx="3">
                  <c:v>Elektrická energie</c:v>
                </c:pt>
                <c:pt idx="4">
                  <c:v>Energie prostředí (tepelné čerpadlo)</c:v>
                </c:pt>
                <c:pt idx="5">
                  <c:v>Energie Slunce (solární kolektor)</c:v>
                </c:pt>
                <c:pt idx="6">
                  <c:v>Hnědé uhlí</c:v>
                </c:pt>
                <c:pt idx="7">
                  <c:v>Jaderné palivo</c:v>
                </c:pt>
                <c:pt idx="8">
                  <c:v>Koks</c:v>
                </c:pt>
                <c:pt idx="9">
                  <c:v>Odpadní teplo</c:v>
                </c:pt>
                <c:pt idx="10">
                  <c:v>Ostatní kapalná paliva</c:v>
                </c:pt>
                <c:pt idx="11">
                  <c:v>Ostatní pevná paliva</c:v>
                </c:pt>
                <c:pt idx="12">
                  <c:v>Ostatní plyny</c:v>
                </c:pt>
                <c:pt idx="13">
                  <c:v>Ostatní</c:v>
                </c:pt>
                <c:pt idx="14">
                  <c:v>Topné oleje</c:v>
                </c:pt>
                <c:pt idx="15">
                  <c:v>Zemní plyn</c:v>
                </c:pt>
              </c:strCache>
            </c:strRef>
          </c:cat>
          <c:val>
            <c:numRef>
              <c:f>'9'!$L$6:$L$21</c:f>
              <c:numCache>
                <c:formatCode>#\ ##0.0</c:formatCode>
                <c:ptCount val="16"/>
                <c:pt idx="0">
                  <c:v>3920.3988850000001</c:v>
                </c:pt>
                <c:pt idx="1">
                  <c:v>450.08424899999989</c:v>
                </c:pt>
                <c:pt idx="2">
                  <c:v>1499.461211</c:v>
                </c:pt>
                <c:pt idx="3">
                  <c:v>0</c:v>
                </c:pt>
                <c:pt idx="4">
                  <c:v>0</c:v>
                </c:pt>
                <c:pt idx="5">
                  <c:v>0</c:v>
                </c:pt>
                <c:pt idx="6">
                  <c:v>7930.5216270000001</c:v>
                </c:pt>
                <c:pt idx="7">
                  <c:v>0</c:v>
                </c:pt>
                <c:pt idx="8">
                  <c:v>0</c:v>
                </c:pt>
                <c:pt idx="9">
                  <c:v>214.36712999999997</c:v>
                </c:pt>
                <c:pt idx="10">
                  <c:v>2.3171920000000004</c:v>
                </c:pt>
                <c:pt idx="11">
                  <c:v>501.41399899999999</c:v>
                </c:pt>
                <c:pt idx="12">
                  <c:v>1055.762346</c:v>
                </c:pt>
                <c:pt idx="13">
                  <c:v>0</c:v>
                </c:pt>
                <c:pt idx="14">
                  <c:v>5.0305879999999998</c:v>
                </c:pt>
                <c:pt idx="15">
                  <c:v>2093.5253820000003</c:v>
                </c:pt>
              </c:numCache>
            </c:numRef>
          </c:val>
          <c:extLst>
            <c:ext xmlns:c16="http://schemas.microsoft.com/office/drawing/2014/chart" uri="{C3380CC4-5D6E-409C-BE32-E72D297353CC}">
              <c16:uniqueId val="{00000013-64B4-4EC7-B98F-E0BEFB0BE867}"/>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noFill/>
    <a:ln>
      <a:noFill/>
    </a:ln>
  </c:spPr>
  <c:printSettings>
    <c:headerFooter/>
    <c:pageMargins b="0.78740157499999996" l="0.7" r="0.7" t="0.78740157499999996" header="0.3" footer="0.3"/>
    <c:pageSetup orientation="portrait"/>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38B3-4745-A9F7-2CB7F9482BEE}"/>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38B3-4745-A9F7-2CB7F9482BEE}"/>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38B3-4745-A9F7-2CB7F9482BEE}"/>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38B3-4745-A9F7-2CB7F9482BEE}"/>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38B3-4745-A9F7-2CB7F9482BEE}"/>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38B3-4745-A9F7-2CB7F9482BEE}"/>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38B3-4745-A9F7-2CB7F9482BEE}"/>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38B3-4745-A9F7-2CB7F9482BEE}"/>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38B3-4745-A9F7-2CB7F9482BEE}"/>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38B3-4745-A9F7-2CB7F9482BEE}"/>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38B3-4745-A9F7-2CB7F9482BEE}"/>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38B3-4745-A9F7-2CB7F9482BEE}"/>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38B3-4745-A9F7-2CB7F9482BEE}"/>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38B3-4745-A9F7-2CB7F9482BEE}"/>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38B3-4745-A9F7-2CB7F9482BEE}"/>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38B3-4745-A9F7-2CB7F9482BEE}"/>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Brutto výroba tepla (TJ)</a:t>
            </a:r>
          </a:p>
        </c:rich>
      </c:tx>
      <c:layout>
        <c:manualLayout>
          <c:xMode val="edge"/>
          <c:yMode val="edge"/>
          <c:x val="2.1835448443131076E-3"/>
          <c:y val="6.0430953590930982E-3"/>
        </c:manualLayout>
      </c:layout>
      <c:overlay val="0"/>
    </c:title>
    <c:autoTitleDeleted val="0"/>
    <c:plotArea>
      <c:layout/>
      <c:barChart>
        <c:barDir val="col"/>
        <c:grouping val="clustered"/>
        <c:varyColors val="0"/>
        <c:ser>
          <c:idx val="0"/>
          <c:order val="0"/>
          <c:tx>
            <c:strRef>
              <c:f>'10.1'!$H$5</c:f>
              <c:strCache>
                <c:ptCount val="1"/>
                <c:pt idx="0">
                  <c:v>2017</c:v>
                </c:pt>
              </c:strCache>
            </c:strRef>
          </c:tx>
          <c:invertIfNegative val="0"/>
          <c:cat>
            <c:strRef>
              <c:f>'10.1'!$B$4:$E$4</c:f>
              <c:strCache>
                <c:ptCount val="4"/>
                <c:pt idx="0">
                  <c:v>I. čtvrtletí</c:v>
                </c:pt>
                <c:pt idx="1">
                  <c:v>II. čtvrtletí</c:v>
                </c:pt>
                <c:pt idx="2">
                  <c:v>III. čtvrtletí</c:v>
                </c:pt>
                <c:pt idx="3">
                  <c:v>IV. čtvrtletí</c:v>
                </c:pt>
              </c:strCache>
            </c:strRef>
          </c:cat>
          <c:val>
            <c:numRef>
              <c:f>'10.1'!$B$5:$E$5</c:f>
              <c:numCache>
                <c:formatCode>#\ ##0.0</c:formatCode>
                <c:ptCount val="4"/>
                <c:pt idx="0">
                  <c:v>59492.390077321375</c:v>
                </c:pt>
                <c:pt idx="1">
                  <c:v>33647.194626035649</c:v>
                </c:pt>
                <c:pt idx="2">
                  <c:v>26175.937773657759</c:v>
                </c:pt>
                <c:pt idx="3">
                  <c:v>50852.251834295123</c:v>
                </c:pt>
              </c:numCache>
            </c:numRef>
          </c:val>
          <c:extLst>
            <c:ext xmlns:c16="http://schemas.microsoft.com/office/drawing/2014/chart" uri="{C3380CC4-5D6E-409C-BE32-E72D297353CC}">
              <c16:uniqueId val="{00000000-60D1-4FA4-8A90-31289B13B312}"/>
            </c:ext>
          </c:extLst>
        </c:ser>
        <c:ser>
          <c:idx val="1"/>
          <c:order val="1"/>
          <c:tx>
            <c:strRef>
              <c:f>'10.1'!$H$6</c:f>
              <c:strCache>
                <c:ptCount val="1"/>
                <c:pt idx="0">
                  <c:v>2018</c:v>
                </c:pt>
              </c:strCache>
            </c:strRef>
          </c:tx>
          <c:invertIfNegative val="0"/>
          <c:cat>
            <c:strRef>
              <c:f>'10.1'!$B$4:$E$4</c:f>
              <c:strCache>
                <c:ptCount val="4"/>
                <c:pt idx="0">
                  <c:v>I. čtvrtletí</c:v>
                </c:pt>
                <c:pt idx="1">
                  <c:v>II. čtvrtletí</c:v>
                </c:pt>
                <c:pt idx="2">
                  <c:v>III. čtvrtletí</c:v>
                </c:pt>
                <c:pt idx="3">
                  <c:v>IV. čtvrtletí</c:v>
                </c:pt>
              </c:strCache>
            </c:strRef>
          </c:cat>
          <c:val>
            <c:numRef>
              <c:f>'10.1'!$B$6:$E$6</c:f>
              <c:numCache>
                <c:formatCode>#\ ##0.0</c:formatCode>
                <c:ptCount val="4"/>
                <c:pt idx="0">
                  <c:v>59760.704269635331</c:v>
                </c:pt>
                <c:pt idx="1">
                  <c:v>28688.566620999998</c:v>
                </c:pt>
                <c:pt idx="2">
                  <c:v>24452.443356056847</c:v>
                </c:pt>
                <c:pt idx="3">
                  <c:v>50022.549163199961</c:v>
                </c:pt>
              </c:numCache>
            </c:numRef>
          </c:val>
          <c:extLst>
            <c:ext xmlns:c16="http://schemas.microsoft.com/office/drawing/2014/chart" uri="{C3380CC4-5D6E-409C-BE32-E72D297353CC}">
              <c16:uniqueId val="{00000001-60D1-4FA4-8A90-31289B13B312}"/>
            </c:ext>
          </c:extLst>
        </c:ser>
        <c:ser>
          <c:idx val="2"/>
          <c:order val="2"/>
          <c:tx>
            <c:strRef>
              <c:f>'10.1'!$H$7</c:f>
              <c:strCache>
                <c:ptCount val="1"/>
                <c:pt idx="0">
                  <c:v>2019</c:v>
                </c:pt>
              </c:strCache>
            </c:strRef>
          </c:tx>
          <c:invertIfNegative val="0"/>
          <c:cat>
            <c:strRef>
              <c:f>'10.1'!$B$4:$E$4</c:f>
              <c:strCache>
                <c:ptCount val="4"/>
                <c:pt idx="0">
                  <c:v>I. čtvrtletí</c:v>
                </c:pt>
                <c:pt idx="1">
                  <c:v>II. čtvrtletí</c:v>
                </c:pt>
                <c:pt idx="2">
                  <c:v>III. čtvrtletí</c:v>
                </c:pt>
                <c:pt idx="3">
                  <c:v>IV. čtvrtletí</c:v>
                </c:pt>
              </c:strCache>
            </c:strRef>
          </c:cat>
          <c:val>
            <c:numRef>
              <c:f>'10.1'!$B$7:$E$7</c:f>
              <c:numCache>
                <c:formatCode>#\ ##0.0</c:formatCode>
                <c:ptCount val="4"/>
                <c:pt idx="0">
                  <c:v>55809.228224338694</c:v>
                </c:pt>
                <c:pt idx="1">
                  <c:v>32753.713619923368</c:v>
                </c:pt>
                <c:pt idx="2">
                  <c:v>24978.363623037145</c:v>
                </c:pt>
                <c:pt idx="3">
                  <c:v>48372.261379309275</c:v>
                </c:pt>
              </c:numCache>
            </c:numRef>
          </c:val>
          <c:extLst>
            <c:ext xmlns:c16="http://schemas.microsoft.com/office/drawing/2014/chart" uri="{C3380CC4-5D6E-409C-BE32-E72D297353CC}">
              <c16:uniqueId val="{00000002-60D1-4FA4-8A90-31289B13B312}"/>
            </c:ext>
          </c:extLst>
        </c:ser>
        <c:ser>
          <c:idx val="3"/>
          <c:order val="3"/>
          <c:tx>
            <c:v>2020</c:v>
          </c:tx>
          <c:invertIfNegative val="0"/>
          <c:val>
            <c:numRef>
              <c:f>'10.1'!$B$8:$E$8</c:f>
              <c:numCache>
                <c:formatCode>#\ ##0.0</c:formatCode>
                <c:ptCount val="4"/>
                <c:pt idx="0">
                  <c:v>53528.76771021785</c:v>
                </c:pt>
                <c:pt idx="1">
                  <c:v>31489.553688778622</c:v>
                </c:pt>
                <c:pt idx="2">
                  <c:v>24527.664056400004</c:v>
                </c:pt>
                <c:pt idx="3">
                  <c:v>47371.722850400001</c:v>
                </c:pt>
              </c:numCache>
            </c:numRef>
          </c:val>
          <c:extLst>
            <c:ext xmlns:c16="http://schemas.microsoft.com/office/drawing/2014/chart" uri="{C3380CC4-5D6E-409C-BE32-E72D297353CC}">
              <c16:uniqueId val="{00000000-1814-4693-8A06-821683EB311A}"/>
            </c:ext>
          </c:extLst>
        </c:ser>
        <c:ser>
          <c:idx val="4"/>
          <c:order val="4"/>
          <c:tx>
            <c:v>2021</c:v>
          </c:tx>
          <c:invertIfNegative val="0"/>
          <c:val>
            <c:numRef>
              <c:f>'10.1'!$B$9:$E$9</c:f>
              <c:numCache>
                <c:formatCode>#\ ##0.0</c:formatCode>
                <c:ptCount val="4"/>
                <c:pt idx="0">
                  <c:v>55526.625049728224</c:v>
                </c:pt>
                <c:pt idx="1">
                  <c:v>33751.991298309993</c:v>
                </c:pt>
                <c:pt idx="2">
                  <c:v>24370.187993047432</c:v>
                </c:pt>
                <c:pt idx="3">
                  <c:v>48008.573355200002</c:v>
                </c:pt>
              </c:numCache>
            </c:numRef>
          </c:val>
          <c:extLst>
            <c:ext xmlns:c16="http://schemas.microsoft.com/office/drawing/2014/chart" uri="{C3380CC4-5D6E-409C-BE32-E72D297353CC}">
              <c16:uniqueId val="{00000000-4C29-41A3-A116-D17EB565C8A1}"/>
            </c:ext>
          </c:extLst>
        </c:ser>
        <c:ser>
          <c:idx val="5"/>
          <c:order val="5"/>
          <c:tx>
            <c:v>2022</c:v>
          </c:tx>
          <c:invertIfNegative val="0"/>
          <c:val>
            <c:numRef>
              <c:f>'10.1'!$B$10:$E$10</c:f>
              <c:numCache>
                <c:formatCode>#\ ##0.0</c:formatCode>
                <c:ptCount val="4"/>
                <c:pt idx="0">
                  <c:v>51255.612526473982</c:v>
                </c:pt>
                <c:pt idx="1">
                  <c:v>30545.245725921472</c:v>
                </c:pt>
              </c:numCache>
            </c:numRef>
          </c:val>
          <c:extLst>
            <c:ext xmlns:c16="http://schemas.microsoft.com/office/drawing/2014/chart" uri="{C3380CC4-5D6E-409C-BE32-E72D297353CC}">
              <c16:uniqueId val="{00000000-A7FD-4D1F-882B-8BDB606A786C}"/>
            </c:ext>
          </c:extLst>
        </c:ser>
        <c:dLbls>
          <c:showLegendKey val="0"/>
          <c:showVal val="0"/>
          <c:showCatName val="0"/>
          <c:showSerName val="0"/>
          <c:showPercent val="0"/>
          <c:showBubbleSize val="0"/>
        </c:dLbls>
        <c:gapWidth val="50"/>
        <c:overlap val="-10"/>
        <c:axId val="296082432"/>
        <c:axId val="295764736"/>
      </c:barChart>
      <c:catAx>
        <c:axId val="296082432"/>
        <c:scaling>
          <c:orientation val="minMax"/>
        </c:scaling>
        <c:delete val="0"/>
        <c:axPos val="b"/>
        <c:numFmt formatCode="General" sourceLinked="1"/>
        <c:majorTickMark val="none"/>
        <c:minorTickMark val="none"/>
        <c:tickLblPos val="low"/>
        <c:txPr>
          <a:bodyPr/>
          <a:lstStyle/>
          <a:p>
            <a:pPr>
              <a:defRPr sz="900">
                <a:latin typeface="Arial" panose="020B0604020202020204" pitchFamily="34" charset="0"/>
                <a:cs typeface="Arial" panose="020B0604020202020204" pitchFamily="34" charset="0"/>
              </a:defRPr>
            </a:pPr>
            <a:endParaRPr lang="cs-CZ"/>
          </a:p>
        </c:txPr>
        <c:crossAx val="295764736"/>
        <c:crosses val="autoZero"/>
        <c:auto val="1"/>
        <c:lblAlgn val="ctr"/>
        <c:lblOffset val="100"/>
        <c:noMultiLvlLbl val="0"/>
      </c:catAx>
      <c:valAx>
        <c:axId val="295764736"/>
        <c:scaling>
          <c:orientation val="minMax"/>
          <c:max val="60000"/>
        </c:scaling>
        <c:delete val="0"/>
        <c:axPos val="l"/>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6082432"/>
        <c:crosses val="autoZero"/>
        <c:crossBetween val="between"/>
      </c:valAx>
    </c:plotArea>
    <c:legend>
      <c:legendPos val="b"/>
      <c:layout>
        <c:manualLayout>
          <c:xMode val="edge"/>
          <c:yMode val="edge"/>
          <c:x val="1.9649170751703761E-3"/>
          <c:y val="0.90361548402814651"/>
          <c:w val="0.5895576123471381"/>
          <c:h val="9.4215285035668117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(TJ)</a:t>
            </a:r>
          </a:p>
        </c:rich>
      </c:tx>
      <c:layout>
        <c:manualLayout>
          <c:xMode val="edge"/>
          <c:yMode val="edge"/>
          <c:x val="1.4794263872489634E-3"/>
          <c:y val="0"/>
        </c:manualLayout>
      </c:layout>
      <c:overlay val="0"/>
    </c:title>
    <c:autoTitleDeleted val="0"/>
    <c:plotArea>
      <c:layout/>
      <c:barChart>
        <c:barDir val="col"/>
        <c:grouping val="clustered"/>
        <c:varyColors val="0"/>
        <c:ser>
          <c:idx val="0"/>
          <c:order val="0"/>
          <c:tx>
            <c:strRef>
              <c:f>'10.1'!$H$5</c:f>
              <c:strCache>
                <c:ptCount val="1"/>
                <c:pt idx="0">
                  <c:v>2017</c:v>
                </c:pt>
              </c:strCache>
            </c:strRef>
          </c:tx>
          <c:invertIfNegative val="0"/>
          <c:cat>
            <c:strRef>
              <c:f>'10.1'!$B$4:$E$4</c:f>
              <c:strCache>
                <c:ptCount val="4"/>
                <c:pt idx="0">
                  <c:v>I. čtvrtletí</c:v>
                </c:pt>
                <c:pt idx="1">
                  <c:v>II. čtvrtletí</c:v>
                </c:pt>
                <c:pt idx="2">
                  <c:v>III. čtvrtletí</c:v>
                </c:pt>
                <c:pt idx="3">
                  <c:v>IV. čtvrtletí</c:v>
                </c:pt>
              </c:strCache>
            </c:strRef>
          </c:cat>
          <c:val>
            <c:numRef>
              <c:f>'10.1'!$B$13:$E$13</c:f>
              <c:numCache>
                <c:formatCode>#\ ##0.0</c:formatCode>
                <c:ptCount val="4"/>
                <c:pt idx="0">
                  <c:v>37510.164870000008</c:v>
                </c:pt>
                <c:pt idx="1">
                  <c:v>16101.258852000003</c:v>
                </c:pt>
                <c:pt idx="2">
                  <c:v>10892.098497999999</c:v>
                </c:pt>
                <c:pt idx="3">
                  <c:v>29809.263052999999</c:v>
                </c:pt>
              </c:numCache>
            </c:numRef>
          </c:val>
          <c:extLst>
            <c:ext xmlns:c16="http://schemas.microsoft.com/office/drawing/2014/chart" uri="{C3380CC4-5D6E-409C-BE32-E72D297353CC}">
              <c16:uniqueId val="{00000000-3B03-45FB-A5FA-CD79BCEC54C0}"/>
            </c:ext>
          </c:extLst>
        </c:ser>
        <c:ser>
          <c:idx val="1"/>
          <c:order val="1"/>
          <c:tx>
            <c:strRef>
              <c:f>'10.1'!$H$6</c:f>
              <c:strCache>
                <c:ptCount val="1"/>
                <c:pt idx="0">
                  <c:v>2018</c:v>
                </c:pt>
              </c:strCache>
            </c:strRef>
          </c:tx>
          <c:invertIfNegative val="0"/>
          <c:cat>
            <c:strRef>
              <c:f>'10.1'!$B$4:$E$4</c:f>
              <c:strCache>
                <c:ptCount val="4"/>
                <c:pt idx="0">
                  <c:v>I. čtvrtletí</c:v>
                </c:pt>
                <c:pt idx="1">
                  <c:v>II. čtvrtletí</c:v>
                </c:pt>
                <c:pt idx="2">
                  <c:v>III. čtvrtletí</c:v>
                </c:pt>
                <c:pt idx="3">
                  <c:v>IV. čtvrtletí</c:v>
                </c:pt>
              </c:strCache>
            </c:strRef>
          </c:cat>
          <c:val>
            <c:numRef>
              <c:f>'10.1'!$B$14:$E$14</c:f>
              <c:numCache>
                <c:formatCode>#\ ##0.0</c:formatCode>
                <c:ptCount val="4"/>
                <c:pt idx="0">
                  <c:v>38059.708079999997</c:v>
                </c:pt>
                <c:pt idx="1">
                  <c:v>12376.442391999999</c:v>
                </c:pt>
                <c:pt idx="2">
                  <c:v>9704.6084629999987</c:v>
                </c:pt>
                <c:pt idx="3">
                  <c:v>28893.454439000001</c:v>
                </c:pt>
              </c:numCache>
            </c:numRef>
          </c:val>
          <c:extLst>
            <c:ext xmlns:c16="http://schemas.microsoft.com/office/drawing/2014/chart" uri="{C3380CC4-5D6E-409C-BE32-E72D297353CC}">
              <c16:uniqueId val="{00000001-3B03-45FB-A5FA-CD79BCEC54C0}"/>
            </c:ext>
          </c:extLst>
        </c:ser>
        <c:ser>
          <c:idx val="2"/>
          <c:order val="2"/>
          <c:tx>
            <c:strRef>
              <c:f>'10.1'!$H$7</c:f>
              <c:strCache>
                <c:ptCount val="1"/>
                <c:pt idx="0">
                  <c:v>2019</c:v>
                </c:pt>
              </c:strCache>
            </c:strRef>
          </c:tx>
          <c:invertIfNegative val="0"/>
          <c:cat>
            <c:strRef>
              <c:f>'10.1'!$B$4:$E$4</c:f>
              <c:strCache>
                <c:ptCount val="4"/>
                <c:pt idx="0">
                  <c:v>I. čtvrtletí</c:v>
                </c:pt>
                <c:pt idx="1">
                  <c:v>II. čtvrtletí</c:v>
                </c:pt>
                <c:pt idx="2">
                  <c:v>III. čtvrtletí</c:v>
                </c:pt>
                <c:pt idx="3">
                  <c:v>IV. čtvrtletí</c:v>
                </c:pt>
              </c:strCache>
            </c:strRef>
          </c:cat>
          <c:val>
            <c:numRef>
              <c:f>'10.1'!$B$15:$E$15</c:f>
              <c:numCache>
                <c:formatCode>#\ ##0.0</c:formatCode>
                <c:ptCount val="4"/>
                <c:pt idx="0">
                  <c:v>34400.185867995438</c:v>
                </c:pt>
                <c:pt idx="1">
                  <c:v>15804.078629958018</c:v>
                </c:pt>
                <c:pt idx="2">
                  <c:v>10045.79911108522</c:v>
                </c:pt>
                <c:pt idx="3">
                  <c:v>27517.002409825869</c:v>
                </c:pt>
              </c:numCache>
            </c:numRef>
          </c:val>
          <c:extLst>
            <c:ext xmlns:c16="http://schemas.microsoft.com/office/drawing/2014/chart" uri="{C3380CC4-5D6E-409C-BE32-E72D297353CC}">
              <c16:uniqueId val="{00000002-3B03-45FB-A5FA-CD79BCEC54C0}"/>
            </c:ext>
          </c:extLst>
        </c:ser>
        <c:ser>
          <c:idx val="3"/>
          <c:order val="3"/>
          <c:tx>
            <c:v>2020</c:v>
          </c:tx>
          <c:invertIfNegative val="0"/>
          <c:val>
            <c:numRef>
              <c:f>'10.1'!$B$16:$E$16</c:f>
              <c:numCache>
                <c:formatCode>#\ ##0.0</c:formatCode>
                <c:ptCount val="4"/>
                <c:pt idx="0">
                  <c:v>32870.945788518613</c:v>
                </c:pt>
                <c:pt idx="1">
                  <c:v>14818.914658930849</c:v>
                </c:pt>
                <c:pt idx="2">
                  <c:v>9700.1600115525835</c:v>
                </c:pt>
                <c:pt idx="3">
                  <c:v>28538.475790229295</c:v>
                </c:pt>
              </c:numCache>
            </c:numRef>
          </c:val>
          <c:extLst>
            <c:ext xmlns:c16="http://schemas.microsoft.com/office/drawing/2014/chart" uri="{C3380CC4-5D6E-409C-BE32-E72D297353CC}">
              <c16:uniqueId val="{00000000-73FE-49CF-90D6-9A641DF48C49}"/>
            </c:ext>
          </c:extLst>
        </c:ser>
        <c:ser>
          <c:idx val="4"/>
          <c:order val="4"/>
          <c:tx>
            <c:v>2021</c:v>
          </c:tx>
          <c:invertIfNegative val="0"/>
          <c:val>
            <c:numRef>
              <c:f>'10.1'!$B$17:$E$17</c:f>
              <c:numCache>
                <c:formatCode>#\ ##0.0</c:formatCode>
                <c:ptCount val="4"/>
                <c:pt idx="0">
                  <c:v>35864.885266227051</c:v>
                </c:pt>
                <c:pt idx="1">
                  <c:v>17756.23579868277</c:v>
                </c:pt>
                <c:pt idx="2">
                  <c:v>9766.3766637908302</c:v>
                </c:pt>
                <c:pt idx="3">
                  <c:v>29041.886406273028</c:v>
                </c:pt>
              </c:numCache>
            </c:numRef>
          </c:val>
          <c:extLst>
            <c:ext xmlns:c16="http://schemas.microsoft.com/office/drawing/2014/chart" uri="{C3380CC4-5D6E-409C-BE32-E72D297353CC}">
              <c16:uniqueId val="{00000000-DAE4-4FFC-993F-690CD845D8F9}"/>
            </c:ext>
          </c:extLst>
        </c:ser>
        <c:ser>
          <c:idx val="5"/>
          <c:order val="5"/>
          <c:tx>
            <c:v>2022</c:v>
          </c:tx>
          <c:invertIfNegative val="0"/>
          <c:val>
            <c:numRef>
              <c:f>'10.1'!$B$18:$E$18</c:f>
              <c:numCache>
                <c:formatCode>#\ ##0.0</c:formatCode>
                <c:ptCount val="4"/>
                <c:pt idx="0">
                  <c:v>31766.943066908316</c:v>
                </c:pt>
                <c:pt idx="1">
                  <c:v>14646.275172934929</c:v>
                </c:pt>
              </c:numCache>
            </c:numRef>
          </c:val>
          <c:extLst>
            <c:ext xmlns:c16="http://schemas.microsoft.com/office/drawing/2014/chart" uri="{C3380CC4-5D6E-409C-BE32-E72D297353CC}">
              <c16:uniqueId val="{00000000-583B-436D-8C94-E0C09588B35C}"/>
            </c:ext>
          </c:extLst>
        </c:ser>
        <c:dLbls>
          <c:showLegendKey val="0"/>
          <c:showVal val="0"/>
          <c:showCatName val="0"/>
          <c:showSerName val="0"/>
          <c:showPercent val="0"/>
          <c:showBubbleSize val="0"/>
        </c:dLbls>
        <c:gapWidth val="50"/>
        <c:overlap val="-10"/>
        <c:axId val="295805696"/>
        <c:axId val="295807232"/>
      </c:barChart>
      <c:catAx>
        <c:axId val="295805696"/>
        <c:scaling>
          <c:orientation val="minMax"/>
        </c:scaling>
        <c:delete val="0"/>
        <c:axPos val="b"/>
        <c:numFmt formatCode="General" sourceLinked="1"/>
        <c:majorTickMark val="none"/>
        <c:minorTickMark val="none"/>
        <c:tickLblPos val="low"/>
        <c:txPr>
          <a:bodyPr/>
          <a:lstStyle/>
          <a:p>
            <a:pPr>
              <a:defRPr sz="900"/>
            </a:pPr>
            <a:endParaRPr lang="cs-CZ"/>
          </a:p>
        </c:txPr>
        <c:crossAx val="295807232"/>
        <c:crosses val="autoZero"/>
        <c:auto val="1"/>
        <c:lblAlgn val="ctr"/>
        <c:lblOffset val="100"/>
        <c:noMultiLvlLbl val="0"/>
      </c:catAx>
      <c:valAx>
        <c:axId val="295807232"/>
        <c:scaling>
          <c:orientation val="minMax"/>
          <c:max val="60000"/>
        </c:scaling>
        <c:delete val="0"/>
        <c:axPos val="l"/>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95805696"/>
        <c:crosses val="autoZero"/>
        <c:crossBetween val="between"/>
      </c:valAx>
    </c:plotArea>
    <c:legend>
      <c:legendPos val="b"/>
      <c:layout>
        <c:manualLayout>
          <c:xMode val="edge"/>
          <c:yMode val="edge"/>
          <c:x val="2.6200841730110321E-3"/>
          <c:y val="0.90389858821888425"/>
          <c:w val="0.62500185192109481"/>
          <c:h val="9.389755585161369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Meziroční změna (%)</a:t>
            </a:r>
          </a:p>
        </c:rich>
      </c:tx>
      <c:layout>
        <c:manualLayout>
          <c:xMode val="edge"/>
          <c:yMode val="edge"/>
          <c:x val="1.5914139445440609E-2"/>
          <c:y val="7.941234862021045E-3"/>
        </c:manualLayout>
      </c:layout>
      <c:overlay val="0"/>
    </c:title>
    <c:autoTitleDeleted val="0"/>
    <c:plotArea>
      <c:layout>
        <c:manualLayout>
          <c:layoutTarget val="inner"/>
          <c:xMode val="edge"/>
          <c:yMode val="edge"/>
          <c:x val="8.2238371319203765E-2"/>
          <c:y val="0.17729298250025788"/>
          <c:w val="0.87790067825680207"/>
          <c:h val="0.54274706793742811"/>
        </c:manualLayout>
      </c:layout>
      <c:barChart>
        <c:barDir val="col"/>
        <c:grouping val="clustered"/>
        <c:varyColors val="0"/>
        <c:ser>
          <c:idx val="0"/>
          <c:order val="0"/>
          <c:tx>
            <c:strRef>
              <c:f>'10.2'!$A$11</c:f>
              <c:strCache>
                <c:ptCount val="1"/>
                <c:pt idx="0">
                  <c:v>Meziroční změna-výroba tepla brutto</c:v>
                </c:pt>
              </c:strCache>
            </c:strRef>
          </c:tx>
          <c:invertIfNegative val="0"/>
          <c:val>
            <c:numRef>
              <c:f>'10.2'!$B$11:$M$11</c:f>
              <c:numCache>
                <c:formatCode>0.0%</c:formatCode>
                <c:ptCount val="12"/>
                <c:pt idx="0">
                  <c:v>-4.3080515792833035E-2</c:v>
                </c:pt>
                <c:pt idx="1">
                  <c:v>-0.13151909055957176</c:v>
                </c:pt>
                <c:pt idx="2">
                  <c:v>-5.8950147897235121E-2</c:v>
                </c:pt>
                <c:pt idx="3">
                  <c:v>-6.3410180013393963E-2</c:v>
                </c:pt>
                <c:pt idx="4">
                  <c:v>-0.19207688984857291</c:v>
                </c:pt>
                <c:pt idx="5">
                  <c:v>-1.1141702852763695E-2</c:v>
                </c:pt>
              </c:numCache>
            </c:numRef>
          </c:val>
          <c:extLst>
            <c:ext xmlns:c16="http://schemas.microsoft.com/office/drawing/2014/chart" uri="{C3380CC4-5D6E-409C-BE32-E72D297353CC}">
              <c16:uniqueId val="{00000000-DD71-4267-BCC9-0ED9F1BA0328}"/>
            </c:ext>
          </c:extLst>
        </c:ser>
        <c:ser>
          <c:idx val="1"/>
          <c:order val="1"/>
          <c:tx>
            <c:strRef>
              <c:f>'10.2'!$A$19</c:f>
              <c:strCache>
                <c:ptCount val="1"/>
                <c:pt idx="0">
                  <c:v>Meziroční změna-dodávky tepla</c:v>
                </c:pt>
              </c:strCache>
            </c:strRef>
          </c:tx>
          <c:spPr>
            <a:solidFill>
              <a:schemeClr val="accent5"/>
            </a:solidFill>
          </c:spPr>
          <c:invertIfNegative val="0"/>
          <c:val>
            <c:numRef>
              <c:f>'10.2'!$B$19:$M$19</c:f>
              <c:numCache>
                <c:formatCode>0.0%</c:formatCode>
                <c:ptCount val="12"/>
                <c:pt idx="0">
                  <c:v>-7.4342947390080211E-2</c:v>
                </c:pt>
                <c:pt idx="1">
                  <c:v>-0.18350817086597737</c:v>
                </c:pt>
                <c:pt idx="2">
                  <c:v>-8.5615191685409806E-2</c:v>
                </c:pt>
                <c:pt idx="3">
                  <c:v>-0.10214925294049346</c:v>
                </c:pt>
                <c:pt idx="4">
                  <c:v>-0.34145656934881941</c:v>
                </c:pt>
                <c:pt idx="5">
                  <c:v>-5.8969512530160889E-2</c:v>
                </c:pt>
              </c:numCache>
            </c:numRef>
          </c:val>
          <c:extLst>
            <c:ext xmlns:c16="http://schemas.microsoft.com/office/drawing/2014/chart" uri="{C3380CC4-5D6E-409C-BE32-E72D297353CC}">
              <c16:uniqueId val="{00000001-DD71-4267-BCC9-0ED9F1BA0328}"/>
            </c:ext>
          </c:extLst>
        </c:ser>
        <c:dLbls>
          <c:showLegendKey val="0"/>
          <c:showVal val="0"/>
          <c:showCatName val="0"/>
          <c:showSerName val="0"/>
          <c:showPercent val="0"/>
          <c:showBubbleSize val="0"/>
        </c:dLbls>
        <c:gapWidth val="50"/>
        <c:overlap val="-10"/>
        <c:axId val="295947264"/>
        <c:axId val="295949056"/>
      </c:barChart>
      <c:catAx>
        <c:axId val="295947264"/>
        <c:scaling>
          <c:orientation val="minMax"/>
        </c:scaling>
        <c:delete val="0"/>
        <c:axPos val="b"/>
        <c:numFmt formatCode="General" sourceLinked="1"/>
        <c:majorTickMark val="none"/>
        <c:minorTickMark val="none"/>
        <c:tickLblPos val="low"/>
        <c:txPr>
          <a:bodyPr/>
          <a:lstStyle/>
          <a:p>
            <a:pPr>
              <a:defRPr sz="900"/>
            </a:pPr>
            <a:endParaRPr lang="cs-CZ"/>
          </a:p>
        </c:txPr>
        <c:crossAx val="295949056"/>
        <c:crosses val="autoZero"/>
        <c:auto val="1"/>
        <c:lblAlgn val="ctr"/>
        <c:lblOffset val="100"/>
        <c:noMultiLvlLbl val="0"/>
      </c:catAx>
      <c:valAx>
        <c:axId val="29594905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95947264"/>
        <c:crosses val="autoZero"/>
        <c:crossBetween val="between"/>
      </c:valAx>
    </c:plotArea>
    <c:legend>
      <c:legendPos val="b"/>
      <c:layout>
        <c:manualLayout>
          <c:xMode val="edge"/>
          <c:yMode val="edge"/>
          <c:x val="0"/>
          <c:y val="0.81310753727272123"/>
          <c:w val="0.45907580364335637"/>
          <c:h val="0.16306850811093215"/>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2"/>
                </a:solidFill>
                <a:latin typeface="Arial" panose="020B0604020202020204" pitchFamily="34" charset="0"/>
                <a:ea typeface="+mn-ea"/>
                <a:cs typeface="Arial" panose="020B0604020202020204" pitchFamily="34" charset="0"/>
              </a:defRPr>
            </a:pPr>
            <a:r>
              <a:rPr lang="cs-CZ" sz="1000" b="1">
                <a:solidFill>
                  <a:schemeClr val="tx2"/>
                </a:solidFill>
                <a:latin typeface="Arial" panose="020B0604020202020204" pitchFamily="34" charset="0"/>
                <a:cs typeface="Arial" panose="020B0604020202020204" pitchFamily="34" charset="0"/>
              </a:rPr>
              <a:t>Výroba tepla brutto (TJ)</a:t>
            </a:r>
          </a:p>
        </c:rich>
      </c:tx>
      <c:layout>
        <c:manualLayout>
          <c:xMode val="edge"/>
          <c:yMode val="edge"/>
          <c:x val="1.0013779527559072E-2"/>
          <c:y val="1.3888888888888888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2"/>
              </a:solidFill>
              <a:latin typeface="Arial" panose="020B0604020202020204" pitchFamily="34" charset="0"/>
              <a:ea typeface="+mn-ea"/>
              <a:cs typeface="Arial" panose="020B0604020202020204" pitchFamily="34" charset="0"/>
            </a:defRPr>
          </a:pPr>
          <a:endParaRPr lang="cs-CZ"/>
        </a:p>
      </c:txPr>
    </c:title>
    <c:autoTitleDeleted val="0"/>
    <c:plotArea>
      <c:layout/>
      <c:areaChart>
        <c:grouping val="stacked"/>
        <c:varyColors val="0"/>
        <c:ser>
          <c:idx val="0"/>
          <c:order val="0"/>
          <c:spPr>
            <a:solidFill>
              <a:schemeClr val="bg1">
                <a:alpha val="0"/>
              </a:schemeClr>
            </a:solidFill>
            <a:ln>
              <a:noFill/>
            </a:ln>
            <a:effectLst/>
          </c:spPr>
          <c:cat>
            <c:numRef>
              <c:f>'10.2'!$B$23:$M$23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'10.2'!$B$26:$M$26</c:f>
              <c:numCache>
                <c:formatCode>#\ ##0.0</c:formatCode>
                <c:ptCount val="12"/>
                <c:pt idx="0">
                  <c:v>20171.284224691452</c:v>
                </c:pt>
                <c:pt idx="1">
                  <c:v>16681.781302230935</c:v>
                </c:pt>
                <c:pt idx="2">
                  <c:v>16115.121097506724</c:v>
                </c:pt>
                <c:pt idx="3">
                  <c:v>11150.511061000005</c:v>
                </c:pt>
                <c:pt idx="4">
                  <c:v>9168.1220959999882</c:v>
                </c:pt>
                <c:pt idx="5">
                  <c:v>7950.3148864610375</c:v>
                </c:pt>
                <c:pt idx="6">
                  <c:v>7516.8225920681252</c:v>
                </c:pt>
                <c:pt idx="7">
                  <c:v>7694.3480824000017</c:v>
                </c:pt>
                <c:pt idx="8">
                  <c:v>8704.8128491411444</c:v>
                </c:pt>
                <c:pt idx="9">
                  <c:v>12884.3395206</c:v>
                </c:pt>
                <c:pt idx="10">
                  <c:v>16126.588141400005</c:v>
                </c:pt>
                <c:pt idx="11">
                  <c:v>18138.5645926</c:v>
                </c:pt>
              </c:numCache>
            </c:numRef>
          </c:val>
          <c:extLst>
            <c:ext xmlns:c16="http://schemas.microsoft.com/office/drawing/2014/chart" uri="{C3380CC4-5D6E-409C-BE32-E72D297353CC}">
              <c16:uniqueId val="{00000000-D2AD-48C2-9AED-44B48B7244AD}"/>
            </c:ext>
          </c:extLst>
        </c:ser>
        <c:ser>
          <c:idx val="1"/>
          <c:order val="1"/>
          <c:tx>
            <c:strRef>
              <c:f>'10.2'!$A$27</c:f>
              <c:strCache>
                <c:ptCount val="1"/>
                <c:pt idx="0">
                  <c:v>Rozsah 2017-2021</c:v>
                </c:pt>
              </c:strCache>
            </c:strRef>
          </c:tx>
          <c:spPr>
            <a:solidFill>
              <a:schemeClr val="accent4"/>
            </a:solidFill>
            <a:ln>
              <a:noFill/>
            </a:ln>
            <a:effectLst/>
          </c:spPr>
          <c:cat>
            <c:numRef>
              <c:f>'10.2'!$B$23:$M$23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'10.2'!$B$27:$M$27</c:f>
              <c:numCache>
                <c:formatCode>#\ ##0.0</c:formatCode>
                <c:ptCount val="12"/>
                <c:pt idx="0">
                  <c:v>4618.3301078893164</c:v>
                </c:pt>
                <c:pt idx="1">
                  <c:v>3211.3850846799105</c:v>
                </c:pt>
                <c:pt idx="2">
                  <c:v>3547.2053427988958</c:v>
                </c:pt>
                <c:pt idx="3">
                  <c:v>3132.4393158589264</c:v>
                </c:pt>
                <c:pt idx="4">
                  <c:v>2780.5521761387117</c:v>
                </c:pt>
                <c:pt idx="5">
                  <c:v>632.42467093896448</c:v>
                </c:pt>
                <c:pt idx="6">
                  <c:v>507.28279433187436</c:v>
                </c:pt>
                <c:pt idx="7">
                  <c:v>354.0500367524146</c:v>
                </c:pt>
                <c:pt idx="8">
                  <c:v>1629.9893023544955</c:v>
                </c:pt>
                <c:pt idx="9">
                  <c:v>556.22428506799224</c:v>
                </c:pt>
                <c:pt idx="10">
                  <c:v>1202.177355894406</c:v>
                </c:pt>
                <c:pt idx="11">
                  <c:v>1992.5542287999742</c:v>
                </c:pt>
              </c:numCache>
            </c:numRef>
          </c:val>
          <c:extLst>
            <c:ext xmlns:c16="http://schemas.microsoft.com/office/drawing/2014/chart" uri="{C3380CC4-5D6E-409C-BE32-E72D297353CC}">
              <c16:uniqueId val="{00000001-D2AD-48C2-9AED-44B48B7244AD}"/>
            </c:ext>
          </c:extLst>
        </c:ser>
        <c:dLbls>
          <c:showLegendKey val="0"/>
          <c:showVal val="0"/>
          <c:showCatName val="0"/>
          <c:showSerName val="0"/>
          <c:showPercent val="0"/>
          <c:showBubbleSize val="0"/>
        </c:dLbls>
        <c:axId val="858420784"/>
        <c:axId val="858419144"/>
      </c:areaChart>
      <c:lineChart>
        <c:grouping val="standard"/>
        <c:varyColors val="0"/>
        <c:ser>
          <c:idx val="2"/>
          <c:order val="2"/>
          <c:tx>
            <c:strRef>
              <c:f>'10.2'!$A$28</c:f>
              <c:strCache>
                <c:ptCount val="1"/>
                <c:pt idx="0">
                  <c:v>2021</c:v>
                </c:pt>
              </c:strCache>
            </c:strRef>
          </c:tx>
          <c:spPr>
            <a:ln w="28575" cap="rnd">
              <a:solidFill>
                <a:schemeClr val="accent1"/>
              </a:solidFill>
              <a:prstDash val="sysDot"/>
              <a:round/>
            </a:ln>
            <a:effectLst/>
          </c:spPr>
          <c:marker>
            <c:symbol val="none"/>
          </c:marker>
          <c:val>
            <c:numRef>
              <c:f>'10.2'!$B$28:$M$28</c:f>
              <c:numCache>
                <c:formatCode>#\ ##0.0</c:formatCode>
                <c:ptCount val="12"/>
                <c:pt idx="0">
                  <c:v>20171.284224691452</c:v>
                </c:pt>
                <c:pt idx="1">
                  <c:v>18159.567656779116</c:v>
                </c:pt>
                <c:pt idx="2">
                  <c:v>17195.773168257656</c:v>
                </c:pt>
                <c:pt idx="3">
                  <c:v>14282.950376858931</c:v>
                </c:pt>
                <c:pt idx="4">
                  <c:v>11518.726034990021</c:v>
                </c:pt>
                <c:pt idx="5">
                  <c:v>7950.3148864610375</c:v>
                </c:pt>
                <c:pt idx="6">
                  <c:v>7516.8225920681252</c:v>
                </c:pt>
                <c:pt idx="7">
                  <c:v>7902.9028009583226</c:v>
                </c:pt>
                <c:pt idx="8">
                  <c:v>8950.4626000209846</c:v>
                </c:pt>
                <c:pt idx="9">
                  <c:v>12884.3395206</c:v>
                </c:pt>
                <c:pt idx="10">
                  <c:v>16126.588141400005</c:v>
                </c:pt>
                <c:pt idx="11">
                  <c:v>18997.6456932</c:v>
                </c:pt>
              </c:numCache>
            </c:numRef>
          </c:val>
          <c:smooth val="0"/>
          <c:extLst>
            <c:ext xmlns:c16="http://schemas.microsoft.com/office/drawing/2014/chart" uri="{C3380CC4-5D6E-409C-BE32-E72D297353CC}">
              <c16:uniqueId val="{00000002-D2AD-48C2-9AED-44B48B7244AD}"/>
            </c:ext>
          </c:extLst>
        </c:ser>
        <c:ser>
          <c:idx val="3"/>
          <c:order val="3"/>
          <c:tx>
            <c:strRef>
              <c:f>'10.2'!$A$29</c:f>
              <c:strCache>
                <c:ptCount val="1"/>
                <c:pt idx="0">
                  <c:v>2022</c:v>
                </c:pt>
              </c:strCache>
            </c:strRef>
          </c:tx>
          <c:spPr>
            <a:ln w="28575" cap="rnd">
              <a:solidFill>
                <a:schemeClr val="accent5"/>
              </a:solidFill>
              <a:round/>
            </a:ln>
            <a:effectLst/>
          </c:spPr>
          <c:marker>
            <c:symbol val="none"/>
          </c:marker>
          <c:val>
            <c:numRef>
              <c:f>'10.2'!$B$29:$M$29</c:f>
              <c:numCache>
                <c:formatCode>#\ ##0.0</c:formatCode>
                <c:ptCount val="12"/>
                <c:pt idx="0">
                  <c:v>19302.294896087908</c:v>
                </c:pt>
                <c:pt idx="1">
                  <c:v>15771.237833604513</c:v>
                </c:pt>
                <c:pt idx="2">
                  <c:v>16182.07979678156</c:v>
                </c:pt>
                <c:pt idx="3">
                  <c:v>13377.265922339933</c:v>
                </c:pt>
                <c:pt idx="4">
                  <c:v>9306.2449631713534</c:v>
                </c:pt>
                <c:pt idx="5">
                  <c:v>7861.7348404101849</c:v>
                </c:pt>
              </c:numCache>
            </c:numRef>
          </c:val>
          <c:smooth val="0"/>
          <c:extLst>
            <c:ext xmlns:c16="http://schemas.microsoft.com/office/drawing/2014/chart" uri="{C3380CC4-5D6E-409C-BE32-E72D297353CC}">
              <c16:uniqueId val="{00000003-D2AD-48C2-9AED-44B48B7244AD}"/>
            </c:ext>
          </c:extLst>
        </c:ser>
        <c:dLbls>
          <c:showLegendKey val="0"/>
          <c:showVal val="0"/>
          <c:showCatName val="0"/>
          <c:showSerName val="0"/>
          <c:showPercent val="0"/>
          <c:showBubbleSize val="0"/>
        </c:dLbls>
        <c:marker val="1"/>
        <c:smooth val="0"/>
        <c:axId val="858420784"/>
        <c:axId val="858419144"/>
      </c:lineChart>
      <c:catAx>
        <c:axId val="858420784"/>
        <c:scaling>
          <c:orientation val="minMax"/>
        </c:scaling>
        <c:delete val="0"/>
        <c:axPos val="b"/>
        <c:numFmt formatCode="General" sourceLinked="1"/>
        <c:majorTickMark val="none"/>
        <c:minorTickMark val="none"/>
        <c:tickLblPos val="nextTo"/>
        <c:spPr>
          <a:noFill/>
          <a:ln w="6350" cap="flat" cmpd="sng" algn="ctr">
            <a:solidFill>
              <a:schemeClr val="bg2">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858419144"/>
        <c:crosses val="autoZero"/>
        <c:auto val="1"/>
        <c:lblAlgn val="ctr"/>
        <c:lblOffset val="100"/>
        <c:noMultiLvlLbl val="0"/>
      </c:catAx>
      <c:valAx>
        <c:axId val="858419144"/>
        <c:scaling>
          <c:orientation val="minMax"/>
          <c:max val="25000"/>
        </c:scaling>
        <c:delete val="0"/>
        <c:axPos val="l"/>
        <c:majorGridlines>
          <c:spPr>
            <a:ln w="6350" cap="flat" cmpd="sng" algn="ctr">
              <a:solidFill>
                <a:schemeClr val="tx1">
                  <a:lumMod val="50000"/>
                  <a:lumOff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858420784"/>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2"/>
                </a:solidFill>
                <a:latin typeface="Arial" panose="020B0604020202020204" pitchFamily="34" charset="0"/>
                <a:ea typeface="+mn-ea"/>
                <a:cs typeface="Arial" panose="020B0604020202020204" pitchFamily="34" charset="0"/>
              </a:defRPr>
            </a:pPr>
            <a:r>
              <a:rPr lang="cs-CZ" sz="1000" b="1">
                <a:solidFill>
                  <a:schemeClr val="tx2"/>
                </a:solidFill>
                <a:latin typeface="Arial" panose="020B0604020202020204" pitchFamily="34" charset="0"/>
                <a:cs typeface="Arial" panose="020B0604020202020204" pitchFamily="34" charset="0"/>
              </a:rPr>
              <a:t>Dodávky tepla (TJ)</a:t>
            </a:r>
          </a:p>
        </c:rich>
      </c:tx>
      <c:layout>
        <c:manualLayout>
          <c:xMode val="edge"/>
          <c:yMode val="edge"/>
          <c:x val="1.0013779527559072E-2"/>
          <c:y val="1.3888888888888888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2"/>
              </a:solidFill>
              <a:latin typeface="Arial" panose="020B0604020202020204" pitchFamily="34" charset="0"/>
              <a:ea typeface="+mn-ea"/>
              <a:cs typeface="Arial" panose="020B0604020202020204" pitchFamily="34" charset="0"/>
            </a:defRPr>
          </a:pPr>
          <a:endParaRPr lang="cs-CZ"/>
        </a:p>
      </c:txPr>
    </c:title>
    <c:autoTitleDeleted val="0"/>
    <c:plotArea>
      <c:layout/>
      <c:areaChart>
        <c:grouping val="stacked"/>
        <c:varyColors val="0"/>
        <c:ser>
          <c:idx val="0"/>
          <c:order val="0"/>
          <c:spPr>
            <a:solidFill>
              <a:schemeClr val="bg1">
                <a:alpha val="0"/>
              </a:schemeClr>
            </a:solidFill>
            <a:ln>
              <a:noFill/>
            </a:ln>
            <a:effectLst/>
          </c:spPr>
          <c:cat>
            <c:numRef>
              <c:f>'10.2'!$B$23:$M$23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'10.2'!$B$33:$M$33</c:f>
              <c:numCache>
                <c:formatCode>#\ ##0.0</c:formatCode>
                <c:ptCount val="12"/>
                <c:pt idx="0">
                  <c:v>12397.069831099539</c:v>
                </c:pt>
                <c:pt idx="1">
                  <c:v>10230.655329161164</c:v>
                </c:pt>
                <c:pt idx="2">
                  <c:v>9380.6852703481727</c:v>
                </c:pt>
                <c:pt idx="3">
                  <c:v>5467.8344289999941</c:v>
                </c:pt>
                <c:pt idx="4">
                  <c:v>3743.2424710000009</c:v>
                </c:pt>
                <c:pt idx="5">
                  <c:v>3097.6822750865113</c:v>
                </c:pt>
                <c:pt idx="6">
                  <c:v>2784.1930241585501</c:v>
                </c:pt>
                <c:pt idx="7">
                  <c:v>2961.1161144077792</c:v>
                </c:pt>
                <c:pt idx="8">
                  <c:v>3661.2204678348253</c:v>
                </c:pt>
                <c:pt idx="9">
                  <c:v>6796.5151675803781</c:v>
                </c:pt>
                <c:pt idx="10">
                  <c:v>9198.7341189238541</c:v>
                </c:pt>
                <c:pt idx="11">
                  <c:v>11460.965005056431</c:v>
                </c:pt>
              </c:numCache>
            </c:numRef>
          </c:val>
          <c:extLst>
            <c:ext xmlns:c16="http://schemas.microsoft.com/office/drawing/2014/chart" uri="{C3380CC4-5D6E-409C-BE32-E72D297353CC}">
              <c16:uniqueId val="{00000000-337B-4C13-B82D-3DFA15E37B36}"/>
            </c:ext>
          </c:extLst>
        </c:ser>
        <c:ser>
          <c:idx val="1"/>
          <c:order val="1"/>
          <c:tx>
            <c:strRef>
              <c:f>'10.2'!$A$34</c:f>
              <c:strCache>
                <c:ptCount val="1"/>
                <c:pt idx="0">
                  <c:v>Rozsah 2017-2021</c:v>
                </c:pt>
              </c:strCache>
            </c:strRef>
          </c:tx>
          <c:spPr>
            <a:solidFill>
              <a:schemeClr val="accent4"/>
            </a:solidFill>
            <a:ln>
              <a:noFill/>
            </a:ln>
            <a:effectLst/>
          </c:spPr>
          <c:cat>
            <c:numRef>
              <c:f>'10.2'!$B$23:$M$23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'10.2'!$B$34:$M$34</c:f>
              <c:numCache>
                <c:formatCode>#\ ##0.0</c:formatCode>
                <c:ptCount val="12"/>
                <c:pt idx="0">
                  <c:v>4079.7523486674363</c:v>
                </c:pt>
                <c:pt idx="1">
                  <c:v>2856.5665431387333</c:v>
                </c:pt>
                <c:pt idx="2">
                  <c:v>3194.7311080587097</c:v>
                </c:pt>
                <c:pt idx="3">
                  <c:v>3128.1980687396435</c:v>
                </c:pt>
                <c:pt idx="4">
                  <c:v>2290.6646217347147</c:v>
                </c:pt>
                <c:pt idx="5">
                  <c:v>137.15420985604624</c:v>
                </c:pt>
                <c:pt idx="6">
                  <c:v>259.43114104455253</c:v>
                </c:pt>
                <c:pt idx="7">
                  <c:v>135.7215720252193</c:v>
                </c:pt>
                <c:pt idx="8">
                  <c:v>1126.9959773183737</c:v>
                </c:pt>
                <c:pt idx="9">
                  <c:v>484.87153042950558</c:v>
                </c:pt>
                <c:pt idx="10">
                  <c:v>1112.8607377907956</c:v>
                </c:pt>
                <c:pt idx="11">
                  <c:v>968.34435761821442</c:v>
                </c:pt>
              </c:numCache>
            </c:numRef>
          </c:val>
          <c:extLst>
            <c:ext xmlns:c16="http://schemas.microsoft.com/office/drawing/2014/chart" uri="{C3380CC4-5D6E-409C-BE32-E72D297353CC}">
              <c16:uniqueId val="{00000001-337B-4C13-B82D-3DFA15E37B36}"/>
            </c:ext>
          </c:extLst>
        </c:ser>
        <c:dLbls>
          <c:showLegendKey val="0"/>
          <c:showVal val="0"/>
          <c:showCatName val="0"/>
          <c:showSerName val="0"/>
          <c:showPercent val="0"/>
          <c:showBubbleSize val="0"/>
        </c:dLbls>
        <c:axId val="858420784"/>
        <c:axId val="858419144"/>
      </c:areaChart>
      <c:lineChart>
        <c:grouping val="standard"/>
        <c:varyColors val="0"/>
        <c:ser>
          <c:idx val="2"/>
          <c:order val="2"/>
          <c:tx>
            <c:strRef>
              <c:f>'10.2'!$A$35</c:f>
              <c:strCache>
                <c:ptCount val="1"/>
                <c:pt idx="0">
                  <c:v>2021</c:v>
                </c:pt>
              </c:strCache>
            </c:strRef>
          </c:tx>
          <c:spPr>
            <a:ln w="28575" cap="rnd">
              <a:solidFill>
                <a:schemeClr val="accent1"/>
              </a:solidFill>
              <a:prstDash val="sysDot"/>
              <a:round/>
            </a:ln>
            <a:effectLst/>
          </c:spPr>
          <c:marker>
            <c:symbol val="none"/>
          </c:marker>
          <c:val>
            <c:numRef>
              <c:f>'10.2'!$B$35:$M$35</c:f>
              <c:numCache>
                <c:formatCode>#\ ##0.0</c:formatCode>
                <c:ptCount val="12"/>
                <c:pt idx="0">
                  <c:v>13031.248077676319</c:v>
                </c:pt>
                <c:pt idx="1">
                  <c:v>11995.289081090546</c:v>
                </c:pt>
                <c:pt idx="2">
                  <c:v>10838.348107460184</c:v>
                </c:pt>
                <c:pt idx="3">
                  <c:v>8596.0324977396376</c:v>
                </c:pt>
                <c:pt idx="4">
                  <c:v>5988.6269607167633</c:v>
                </c:pt>
                <c:pt idx="5">
                  <c:v>3171.5763402263701</c:v>
                </c:pt>
                <c:pt idx="6">
                  <c:v>2784.1930241585501</c:v>
                </c:pt>
                <c:pt idx="7">
                  <c:v>3046.8894615463496</c:v>
                </c:pt>
                <c:pt idx="8">
                  <c:v>3935.2941780859301</c:v>
                </c:pt>
                <c:pt idx="9">
                  <c:v>7223.6160516536247</c:v>
                </c:pt>
                <c:pt idx="10">
                  <c:v>9685.8104448233571</c:v>
                </c:pt>
                <c:pt idx="11">
                  <c:v>12132.459909796044</c:v>
                </c:pt>
              </c:numCache>
            </c:numRef>
          </c:val>
          <c:smooth val="0"/>
          <c:extLst>
            <c:ext xmlns:c16="http://schemas.microsoft.com/office/drawing/2014/chart" uri="{C3380CC4-5D6E-409C-BE32-E72D297353CC}">
              <c16:uniqueId val="{00000002-337B-4C13-B82D-3DFA15E37B36}"/>
            </c:ext>
          </c:extLst>
        </c:ser>
        <c:ser>
          <c:idx val="3"/>
          <c:order val="3"/>
          <c:tx>
            <c:strRef>
              <c:f>'10.2'!$A$36</c:f>
              <c:strCache>
                <c:ptCount val="1"/>
                <c:pt idx="0">
                  <c:v>2022</c:v>
                </c:pt>
              </c:strCache>
            </c:strRef>
          </c:tx>
          <c:spPr>
            <a:ln w="28575" cap="rnd">
              <a:solidFill>
                <a:schemeClr val="accent5"/>
              </a:solidFill>
              <a:round/>
            </a:ln>
            <a:effectLst/>
          </c:spPr>
          <c:marker>
            <c:symbol val="none"/>
          </c:marker>
          <c:val>
            <c:numRef>
              <c:f>'10.2'!$B$36:$M$36</c:f>
              <c:numCache>
                <c:formatCode>#\ ##0.0</c:formatCode>
                <c:ptCount val="12"/>
                <c:pt idx="0">
                  <c:v>12062.466687410544</c:v>
                </c:pt>
                <c:pt idx="1">
                  <c:v>9794.0555228109897</c:v>
                </c:pt>
                <c:pt idx="2">
                  <c:v>9910.4208566867819</c:v>
                </c:pt>
                <c:pt idx="3">
                  <c:v>7717.9541998433297</c:v>
                </c:pt>
                <c:pt idx="4">
                  <c:v>3943.7709436005703</c:v>
                </c:pt>
                <c:pt idx="5">
                  <c:v>2984.5500294910294</c:v>
                </c:pt>
              </c:numCache>
            </c:numRef>
          </c:val>
          <c:smooth val="0"/>
          <c:extLst>
            <c:ext xmlns:c16="http://schemas.microsoft.com/office/drawing/2014/chart" uri="{C3380CC4-5D6E-409C-BE32-E72D297353CC}">
              <c16:uniqueId val="{00000003-337B-4C13-B82D-3DFA15E37B36}"/>
            </c:ext>
          </c:extLst>
        </c:ser>
        <c:dLbls>
          <c:showLegendKey val="0"/>
          <c:showVal val="0"/>
          <c:showCatName val="0"/>
          <c:showSerName val="0"/>
          <c:showPercent val="0"/>
          <c:showBubbleSize val="0"/>
        </c:dLbls>
        <c:marker val="1"/>
        <c:smooth val="0"/>
        <c:axId val="858420784"/>
        <c:axId val="858419144"/>
      </c:lineChart>
      <c:catAx>
        <c:axId val="858420784"/>
        <c:scaling>
          <c:orientation val="minMax"/>
        </c:scaling>
        <c:delete val="0"/>
        <c:axPos val="b"/>
        <c:numFmt formatCode="General" sourceLinked="1"/>
        <c:majorTickMark val="none"/>
        <c:minorTickMark val="none"/>
        <c:tickLblPos val="nextTo"/>
        <c:spPr>
          <a:noFill/>
          <a:ln w="9525" cap="flat" cmpd="sng" algn="ctr">
            <a:solidFill>
              <a:schemeClr val="bg2">
                <a:lumMod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858419144"/>
        <c:crosses val="autoZero"/>
        <c:auto val="1"/>
        <c:lblAlgn val="ctr"/>
        <c:lblOffset val="100"/>
        <c:noMultiLvlLbl val="0"/>
      </c:catAx>
      <c:valAx>
        <c:axId val="858419144"/>
        <c:scaling>
          <c:orientation val="minMax"/>
        </c:scaling>
        <c:delete val="0"/>
        <c:axPos val="l"/>
        <c:majorGridlines>
          <c:spPr>
            <a:ln w="6350" cap="flat" cmpd="sng" algn="ctr">
              <a:solidFill>
                <a:schemeClr val="tx1">
                  <a:lumMod val="50000"/>
                  <a:lumOff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858420784"/>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Spotřeba tepla -</a:t>
            </a:r>
            <a:r>
              <a:rPr lang="cs-CZ" sz="1000" baseline="0">
                <a:solidFill>
                  <a:schemeClr val="tx2"/>
                </a:solidFill>
              </a:rPr>
              <a:t> průmysl</a:t>
            </a:r>
            <a:r>
              <a:rPr lang="cs-CZ" sz="1000">
                <a:solidFill>
                  <a:schemeClr val="tx2"/>
                </a:solidFill>
              </a:rPr>
              <a:t> (TJ)</a:t>
            </a:r>
          </a:p>
        </c:rich>
      </c:tx>
      <c:layout>
        <c:manualLayout>
          <c:xMode val="edge"/>
          <c:yMode val="edge"/>
          <c:x val="1.1742784893065813E-3"/>
          <c:y val="4.8816644700528317E-3"/>
        </c:manualLayout>
      </c:layout>
      <c:overlay val="0"/>
    </c:title>
    <c:autoTitleDeleted val="0"/>
    <c:plotArea>
      <c:layout>
        <c:manualLayout>
          <c:layoutTarget val="inner"/>
          <c:xMode val="edge"/>
          <c:yMode val="edge"/>
          <c:x val="7.9670410297886574E-2"/>
          <c:y val="0.16706746420645918"/>
          <c:w val="0.90299353993263509"/>
          <c:h val="0.57517443366789456"/>
        </c:manualLayout>
      </c:layout>
      <c:barChart>
        <c:barDir val="col"/>
        <c:grouping val="clustered"/>
        <c:varyColors val="0"/>
        <c:ser>
          <c:idx val="2"/>
          <c:order val="0"/>
          <c:tx>
            <c:strRef>
              <c:f>'10.4'!$B$12</c:f>
              <c:strCache>
                <c:ptCount val="1"/>
                <c:pt idx="0">
                  <c:v>2019</c:v>
                </c:pt>
              </c:strCache>
            </c:strRef>
          </c:tx>
          <c:spPr>
            <a:solidFill>
              <a:schemeClr val="accent1"/>
            </a:solidFill>
          </c:spPr>
          <c:invertIfNegative val="0"/>
          <c:cat>
            <c:strRef>
              <c:f>'10.4'!$B$4:$E$4</c:f>
              <c:strCache>
                <c:ptCount val="4"/>
                <c:pt idx="0">
                  <c:v>I. čtvrtletí</c:v>
                </c:pt>
                <c:pt idx="1">
                  <c:v>II. čtvrtletí</c:v>
                </c:pt>
                <c:pt idx="2">
                  <c:v>III. čtvrtletí</c:v>
                </c:pt>
                <c:pt idx="3">
                  <c:v>IV. čtvrtletí</c:v>
                </c:pt>
              </c:strCache>
            </c:strRef>
          </c:cat>
          <c:val>
            <c:numRef>
              <c:f>'10.4'!$B$5:$E$5</c:f>
              <c:numCache>
                <c:formatCode>#\ ##0.0</c:formatCode>
                <c:ptCount val="4"/>
                <c:pt idx="0">
                  <c:v>7671.9408000000003</c:v>
                </c:pt>
                <c:pt idx="1">
                  <c:v>4633.9967153999996</c:v>
                </c:pt>
                <c:pt idx="2">
                  <c:v>3745.8223309999994</c:v>
                </c:pt>
                <c:pt idx="3">
                  <c:v>6136.9892919999984</c:v>
                </c:pt>
              </c:numCache>
            </c:numRef>
          </c:val>
          <c:extLst>
            <c:ext xmlns:c16="http://schemas.microsoft.com/office/drawing/2014/chart" uri="{C3380CC4-5D6E-409C-BE32-E72D297353CC}">
              <c16:uniqueId val="{00000000-86ED-4744-A8E3-BCC24A7E0D32}"/>
            </c:ext>
          </c:extLst>
        </c:ser>
        <c:ser>
          <c:idx val="0"/>
          <c:order val="1"/>
          <c:tx>
            <c:strRef>
              <c:f>'10.4'!$C$12</c:f>
              <c:strCache>
                <c:ptCount val="1"/>
                <c:pt idx="0">
                  <c:v>2020</c:v>
                </c:pt>
              </c:strCache>
            </c:strRef>
          </c:tx>
          <c:spPr>
            <a:solidFill>
              <a:schemeClr val="accent6"/>
            </a:solidFill>
          </c:spPr>
          <c:invertIfNegative val="0"/>
          <c:cat>
            <c:strRef>
              <c:f>'10.4'!$B$4:$E$4</c:f>
              <c:strCache>
                <c:ptCount val="4"/>
                <c:pt idx="0">
                  <c:v>I. čtvrtletí</c:v>
                </c:pt>
                <c:pt idx="1">
                  <c:v>II. čtvrtletí</c:v>
                </c:pt>
                <c:pt idx="2">
                  <c:v>III. čtvrtletí</c:v>
                </c:pt>
                <c:pt idx="3">
                  <c:v>IV. čtvrtletí</c:v>
                </c:pt>
              </c:strCache>
            </c:strRef>
          </c:cat>
          <c:val>
            <c:numRef>
              <c:f>'10.4'!$B$6:$E$6</c:f>
              <c:numCache>
                <c:formatCode>#\ ##0.0</c:formatCode>
                <c:ptCount val="4"/>
                <c:pt idx="0">
                  <c:v>7021.2371049999983</c:v>
                </c:pt>
                <c:pt idx="1">
                  <c:v>3965.4027319999996</c:v>
                </c:pt>
                <c:pt idx="2">
                  <c:v>3547.4660890000009</c:v>
                </c:pt>
                <c:pt idx="3">
                  <c:v>6203.9500329999992</c:v>
                </c:pt>
              </c:numCache>
            </c:numRef>
          </c:val>
          <c:extLst>
            <c:ext xmlns:c16="http://schemas.microsoft.com/office/drawing/2014/chart" uri="{C3380CC4-5D6E-409C-BE32-E72D297353CC}">
              <c16:uniqueId val="{00000004-86ED-4744-A8E3-BCC24A7E0D32}"/>
            </c:ext>
          </c:extLst>
        </c:ser>
        <c:ser>
          <c:idx val="1"/>
          <c:order val="2"/>
          <c:tx>
            <c:strRef>
              <c:f>'10.4'!$D$12</c:f>
              <c:strCache>
                <c:ptCount val="1"/>
                <c:pt idx="0">
                  <c:v>2021</c:v>
                </c:pt>
              </c:strCache>
            </c:strRef>
          </c:tx>
          <c:spPr>
            <a:solidFill>
              <a:srgbClr val="F0948F"/>
            </a:solidFill>
          </c:spPr>
          <c:invertIfNegative val="0"/>
          <c:cat>
            <c:strRef>
              <c:f>'10.4'!$B$4:$E$4</c:f>
              <c:strCache>
                <c:ptCount val="4"/>
                <c:pt idx="0">
                  <c:v>I. čtvrtletí</c:v>
                </c:pt>
                <c:pt idx="1">
                  <c:v>II. čtvrtletí</c:v>
                </c:pt>
                <c:pt idx="2">
                  <c:v>III. čtvrtletí</c:v>
                </c:pt>
                <c:pt idx="3">
                  <c:v>IV. čtvrtletí</c:v>
                </c:pt>
              </c:strCache>
            </c:strRef>
          </c:cat>
          <c:val>
            <c:numRef>
              <c:f>'10.4'!$B$7:$E$7</c:f>
              <c:numCache>
                <c:formatCode>#\ ##0.0</c:formatCode>
                <c:ptCount val="4"/>
                <c:pt idx="0">
                  <c:v>7667.5807229664297</c:v>
                </c:pt>
                <c:pt idx="1">
                  <c:v>4621.9647687183515</c:v>
                </c:pt>
                <c:pt idx="2">
                  <c:v>3456.9184949999994</c:v>
                </c:pt>
                <c:pt idx="3">
                  <c:v>6278.3488349999998</c:v>
                </c:pt>
              </c:numCache>
            </c:numRef>
          </c:val>
          <c:extLst>
            <c:ext xmlns:c16="http://schemas.microsoft.com/office/drawing/2014/chart" uri="{C3380CC4-5D6E-409C-BE32-E72D297353CC}">
              <c16:uniqueId val="{00000005-86ED-4744-A8E3-BCC24A7E0D32}"/>
            </c:ext>
          </c:extLst>
        </c:ser>
        <c:ser>
          <c:idx val="3"/>
          <c:order val="3"/>
          <c:tx>
            <c:strRef>
              <c:f>'10.4'!$E$12</c:f>
              <c:strCache>
                <c:ptCount val="1"/>
                <c:pt idx="0">
                  <c:v>2022</c:v>
                </c:pt>
              </c:strCache>
            </c:strRef>
          </c:tx>
          <c:invertIfNegative val="0"/>
          <c:cat>
            <c:strRef>
              <c:f>'10.4'!$B$4:$E$4</c:f>
              <c:strCache>
                <c:ptCount val="4"/>
                <c:pt idx="0">
                  <c:v>I. čtvrtletí</c:v>
                </c:pt>
                <c:pt idx="1">
                  <c:v>II. čtvrtletí</c:v>
                </c:pt>
                <c:pt idx="2">
                  <c:v>III. čtvrtletí</c:v>
                </c:pt>
                <c:pt idx="3">
                  <c:v>IV. čtvrtletí</c:v>
                </c:pt>
              </c:strCache>
            </c:strRef>
          </c:cat>
          <c:val>
            <c:numRef>
              <c:f>'10.4'!$B$8:$E$8</c:f>
              <c:numCache>
                <c:formatCode>#\ ##0.0</c:formatCode>
                <c:ptCount val="4"/>
                <c:pt idx="0">
                  <c:v>6945.9392039185959</c:v>
                </c:pt>
                <c:pt idx="1">
                  <c:v>4426.8709849999996</c:v>
                </c:pt>
              </c:numCache>
            </c:numRef>
          </c:val>
          <c:extLst>
            <c:ext xmlns:c16="http://schemas.microsoft.com/office/drawing/2014/chart" uri="{C3380CC4-5D6E-409C-BE32-E72D297353CC}">
              <c16:uniqueId val="{00000000-667C-4F18-B016-F894BE7AD923}"/>
            </c:ext>
          </c:extLst>
        </c:ser>
        <c:dLbls>
          <c:showLegendKey val="0"/>
          <c:showVal val="0"/>
          <c:showCatName val="0"/>
          <c:showSerName val="0"/>
          <c:showPercent val="0"/>
          <c:showBubbleSize val="0"/>
        </c:dLbls>
        <c:gapWidth val="50"/>
        <c:overlap val="-10"/>
        <c:axId val="144700544"/>
        <c:axId val="144702080"/>
      </c:barChart>
      <c:catAx>
        <c:axId val="144700544"/>
        <c:scaling>
          <c:orientation val="minMax"/>
        </c:scaling>
        <c:delete val="0"/>
        <c:axPos val="b"/>
        <c:numFmt formatCode="General" sourceLinked="1"/>
        <c:majorTickMark val="none"/>
        <c:minorTickMark val="none"/>
        <c:tickLblPos val="low"/>
        <c:txPr>
          <a:bodyPr/>
          <a:lstStyle/>
          <a:p>
            <a:pPr>
              <a:defRPr sz="900"/>
            </a:pPr>
            <a:endParaRPr lang="cs-CZ"/>
          </a:p>
        </c:txPr>
        <c:crossAx val="144702080"/>
        <c:crosses val="autoZero"/>
        <c:auto val="1"/>
        <c:lblAlgn val="ctr"/>
        <c:lblOffset val="100"/>
        <c:noMultiLvlLbl val="0"/>
      </c:catAx>
      <c:valAx>
        <c:axId val="144702080"/>
        <c:scaling>
          <c:orientation val="minMax"/>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4700544"/>
        <c:crosses val="autoZero"/>
        <c:crossBetween val="between"/>
      </c:valAx>
    </c:plotArea>
    <c:legend>
      <c:legendPos val="b"/>
      <c:layout>
        <c:manualLayout>
          <c:xMode val="edge"/>
          <c:yMode val="edge"/>
          <c:x val="7.9452310597542715E-3"/>
          <c:y val="0.8582905802054891"/>
          <c:w val="0.46600256959540048"/>
          <c:h val="0.1144346821958731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CF5E-443A-8638-483B753BB5E8}"/>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CF5E-443A-8638-483B753BB5E8}"/>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CF5E-443A-8638-483B753BB5E8}"/>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CF5E-443A-8638-483B753BB5E8}"/>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CF5E-443A-8638-483B753BB5E8}"/>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CF5E-443A-8638-483B753BB5E8}"/>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CF5E-443A-8638-483B753BB5E8}"/>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CF5E-443A-8638-483B753BB5E8}"/>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CF5E-443A-8638-483B753BB5E8}"/>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CF5E-443A-8638-483B753BB5E8}"/>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CF5E-443A-8638-483B753BB5E8}"/>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CF5E-443A-8638-483B753BB5E8}"/>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CF5E-443A-8638-483B753BB5E8}"/>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CF5E-443A-8638-483B753BB5E8}"/>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CF5E-443A-8638-483B753BB5E8}"/>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CF5E-443A-8638-483B753BB5E8}"/>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Spotřeba tepla -</a:t>
            </a:r>
            <a:r>
              <a:rPr lang="cs-CZ" sz="1000" baseline="0">
                <a:solidFill>
                  <a:schemeClr val="tx2"/>
                </a:solidFill>
              </a:rPr>
              <a:t> domácnosti</a:t>
            </a:r>
            <a:r>
              <a:rPr lang="cs-CZ" sz="1000">
                <a:solidFill>
                  <a:schemeClr val="tx2"/>
                </a:solidFill>
              </a:rPr>
              <a:t> (TJ)</a:t>
            </a:r>
          </a:p>
        </c:rich>
      </c:tx>
      <c:layout>
        <c:manualLayout>
          <c:xMode val="edge"/>
          <c:yMode val="edge"/>
          <c:x val="1.1742784893065813E-3"/>
          <c:y val="4.8816644700528317E-3"/>
        </c:manualLayout>
      </c:layout>
      <c:overlay val="0"/>
    </c:title>
    <c:autoTitleDeleted val="0"/>
    <c:plotArea>
      <c:layout>
        <c:manualLayout>
          <c:layoutTarget val="inner"/>
          <c:xMode val="edge"/>
          <c:yMode val="edge"/>
          <c:x val="7.9670410297886574E-2"/>
          <c:y val="0.16706746420645918"/>
          <c:w val="0.90299353993263509"/>
          <c:h val="0.57517443366789456"/>
        </c:manualLayout>
      </c:layout>
      <c:barChart>
        <c:barDir val="col"/>
        <c:grouping val="clustered"/>
        <c:varyColors val="0"/>
        <c:ser>
          <c:idx val="2"/>
          <c:order val="0"/>
          <c:tx>
            <c:strRef>
              <c:f>'10.4'!$B$12</c:f>
              <c:strCache>
                <c:ptCount val="1"/>
                <c:pt idx="0">
                  <c:v>2019</c:v>
                </c:pt>
              </c:strCache>
            </c:strRef>
          </c:tx>
          <c:spPr>
            <a:solidFill>
              <a:schemeClr val="accent1"/>
            </a:solidFill>
          </c:spPr>
          <c:invertIfNegative val="0"/>
          <c:cat>
            <c:strRef>
              <c:f>'10.4'!$B$4:$E$4</c:f>
              <c:strCache>
                <c:ptCount val="4"/>
                <c:pt idx="0">
                  <c:v>I. čtvrtletí</c:v>
                </c:pt>
                <c:pt idx="1">
                  <c:v>II. čtvrtletí</c:v>
                </c:pt>
                <c:pt idx="2">
                  <c:v>III. čtvrtletí</c:v>
                </c:pt>
                <c:pt idx="3">
                  <c:v>IV. čtvrtletí</c:v>
                </c:pt>
              </c:strCache>
            </c:strRef>
          </c:cat>
          <c:val>
            <c:numRef>
              <c:f>'10.4'!$B$17:$E$17</c:f>
              <c:numCache>
                <c:formatCode>#\ ##0.0</c:formatCode>
                <c:ptCount val="4"/>
                <c:pt idx="0">
                  <c:v>14015.397265597716</c:v>
                </c:pt>
                <c:pt idx="1">
                  <c:v>5663.1111253245599</c:v>
                </c:pt>
                <c:pt idx="2">
                  <c:v>3090.2147482706205</c:v>
                </c:pt>
                <c:pt idx="3">
                  <c:v>11080.062526775408</c:v>
                </c:pt>
              </c:numCache>
            </c:numRef>
          </c:val>
          <c:extLst>
            <c:ext xmlns:c16="http://schemas.microsoft.com/office/drawing/2014/chart" uri="{C3380CC4-5D6E-409C-BE32-E72D297353CC}">
              <c16:uniqueId val="{00000000-70CA-406C-BFD4-0E23DCD5CCA0}"/>
            </c:ext>
          </c:extLst>
        </c:ser>
        <c:ser>
          <c:idx val="0"/>
          <c:order val="1"/>
          <c:tx>
            <c:strRef>
              <c:f>'10.4'!$C$12</c:f>
              <c:strCache>
                <c:ptCount val="1"/>
                <c:pt idx="0">
                  <c:v>2020</c:v>
                </c:pt>
              </c:strCache>
            </c:strRef>
          </c:tx>
          <c:spPr>
            <a:solidFill>
              <a:schemeClr val="accent6"/>
            </a:solidFill>
          </c:spPr>
          <c:invertIfNegative val="0"/>
          <c:cat>
            <c:strRef>
              <c:f>'10.4'!$B$4:$E$4</c:f>
              <c:strCache>
                <c:ptCount val="4"/>
                <c:pt idx="0">
                  <c:v>I. čtvrtletí</c:v>
                </c:pt>
                <c:pt idx="1">
                  <c:v>II. čtvrtletí</c:v>
                </c:pt>
                <c:pt idx="2">
                  <c:v>III. čtvrtletí</c:v>
                </c:pt>
                <c:pt idx="3">
                  <c:v>IV. čtvrtletí</c:v>
                </c:pt>
              </c:strCache>
            </c:strRef>
          </c:cat>
          <c:val>
            <c:numRef>
              <c:f>'10.4'!$B$18:$E$18</c:f>
              <c:numCache>
                <c:formatCode>#\ ##0.0</c:formatCode>
                <c:ptCount val="4"/>
                <c:pt idx="0">
                  <c:v>13365.702517027044</c:v>
                </c:pt>
                <c:pt idx="1">
                  <c:v>5557.4149748755744</c:v>
                </c:pt>
                <c:pt idx="2">
                  <c:v>2881.1293208541133</c:v>
                </c:pt>
                <c:pt idx="3">
                  <c:v>11704.285397282179</c:v>
                </c:pt>
              </c:numCache>
            </c:numRef>
          </c:val>
          <c:extLst>
            <c:ext xmlns:c16="http://schemas.microsoft.com/office/drawing/2014/chart" uri="{C3380CC4-5D6E-409C-BE32-E72D297353CC}">
              <c16:uniqueId val="{00000001-70CA-406C-BFD4-0E23DCD5CCA0}"/>
            </c:ext>
          </c:extLst>
        </c:ser>
        <c:ser>
          <c:idx val="1"/>
          <c:order val="2"/>
          <c:tx>
            <c:strRef>
              <c:f>'10.4'!$D$12</c:f>
              <c:strCache>
                <c:ptCount val="1"/>
                <c:pt idx="0">
                  <c:v>2021</c:v>
                </c:pt>
              </c:strCache>
            </c:strRef>
          </c:tx>
          <c:spPr>
            <a:solidFill>
              <a:srgbClr val="F0948F"/>
            </a:solidFill>
          </c:spPr>
          <c:invertIfNegative val="0"/>
          <c:cat>
            <c:strRef>
              <c:f>'10.4'!$B$4:$E$4</c:f>
              <c:strCache>
                <c:ptCount val="4"/>
                <c:pt idx="0">
                  <c:v>I. čtvrtletí</c:v>
                </c:pt>
                <c:pt idx="1">
                  <c:v>II. čtvrtletí</c:v>
                </c:pt>
                <c:pt idx="2">
                  <c:v>III. čtvrtletí</c:v>
                </c:pt>
                <c:pt idx="3">
                  <c:v>IV. čtvrtletí</c:v>
                </c:pt>
              </c:strCache>
            </c:strRef>
          </c:cat>
          <c:val>
            <c:numRef>
              <c:f>'10.4'!$B$19:$E$19</c:f>
              <c:numCache>
                <c:formatCode>#\ ##0.0</c:formatCode>
                <c:ptCount val="4"/>
                <c:pt idx="0">
                  <c:v>14475.47323926062</c:v>
                </c:pt>
                <c:pt idx="1">
                  <c:v>6886.6457983141918</c:v>
                </c:pt>
                <c:pt idx="2">
                  <c:v>3111.065786985374</c:v>
                </c:pt>
                <c:pt idx="3">
                  <c:v>12285.201532999999</c:v>
                </c:pt>
              </c:numCache>
            </c:numRef>
          </c:val>
          <c:extLst>
            <c:ext xmlns:c16="http://schemas.microsoft.com/office/drawing/2014/chart" uri="{C3380CC4-5D6E-409C-BE32-E72D297353CC}">
              <c16:uniqueId val="{00000002-70CA-406C-BFD4-0E23DCD5CCA0}"/>
            </c:ext>
          </c:extLst>
        </c:ser>
        <c:ser>
          <c:idx val="3"/>
          <c:order val="3"/>
          <c:tx>
            <c:strRef>
              <c:f>'10.4'!$E$12</c:f>
              <c:strCache>
                <c:ptCount val="1"/>
                <c:pt idx="0">
                  <c:v>2022</c:v>
                </c:pt>
              </c:strCache>
            </c:strRef>
          </c:tx>
          <c:invertIfNegative val="0"/>
          <c:cat>
            <c:strRef>
              <c:f>'10.4'!$B$4:$E$4</c:f>
              <c:strCache>
                <c:ptCount val="4"/>
                <c:pt idx="0">
                  <c:v>I. čtvrtletí</c:v>
                </c:pt>
                <c:pt idx="1">
                  <c:v>II. čtvrtletí</c:v>
                </c:pt>
                <c:pt idx="2">
                  <c:v>III. čtvrtletí</c:v>
                </c:pt>
                <c:pt idx="3">
                  <c:v>IV. čtvrtletí</c:v>
                </c:pt>
              </c:strCache>
            </c:strRef>
          </c:cat>
          <c:val>
            <c:numRef>
              <c:f>'10.4'!$B$20:$E$20</c:f>
              <c:numCache>
                <c:formatCode>#\ ##0.0</c:formatCode>
                <c:ptCount val="4"/>
                <c:pt idx="0">
                  <c:v>12841.857634967553</c:v>
                </c:pt>
                <c:pt idx="1">
                  <c:v>5119.7680725533655</c:v>
                </c:pt>
              </c:numCache>
            </c:numRef>
          </c:val>
          <c:extLst>
            <c:ext xmlns:c16="http://schemas.microsoft.com/office/drawing/2014/chart" uri="{C3380CC4-5D6E-409C-BE32-E72D297353CC}">
              <c16:uniqueId val="{00000003-70CA-406C-BFD4-0E23DCD5CCA0}"/>
            </c:ext>
          </c:extLst>
        </c:ser>
        <c:dLbls>
          <c:showLegendKey val="0"/>
          <c:showVal val="0"/>
          <c:showCatName val="0"/>
          <c:showSerName val="0"/>
          <c:showPercent val="0"/>
          <c:showBubbleSize val="0"/>
        </c:dLbls>
        <c:gapWidth val="50"/>
        <c:overlap val="-10"/>
        <c:axId val="144700544"/>
        <c:axId val="144702080"/>
      </c:barChart>
      <c:catAx>
        <c:axId val="144700544"/>
        <c:scaling>
          <c:orientation val="minMax"/>
        </c:scaling>
        <c:delete val="0"/>
        <c:axPos val="b"/>
        <c:numFmt formatCode="General" sourceLinked="1"/>
        <c:majorTickMark val="none"/>
        <c:minorTickMark val="none"/>
        <c:tickLblPos val="low"/>
        <c:txPr>
          <a:bodyPr/>
          <a:lstStyle/>
          <a:p>
            <a:pPr>
              <a:defRPr sz="900"/>
            </a:pPr>
            <a:endParaRPr lang="cs-CZ"/>
          </a:p>
        </c:txPr>
        <c:crossAx val="144702080"/>
        <c:crosses val="autoZero"/>
        <c:auto val="1"/>
        <c:lblAlgn val="ctr"/>
        <c:lblOffset val="100"/>
        <c:noMultiLvlLbl val="0"/>
      </c:catAx>
      <c:valAx>
        <c:axId val="144702080"/>
        <c:scaling>
          <c:orientation val="minMax"/>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4700544"/>
        <c:crosses val="autoZero"/>
        <c:crossBetween val="between"/>
      </c:valAx>
    </c:plotArea>
    <c:legend>
      <c:legendPos val="b"/>
      <c:layout>
        <c:manualLayout>
          <c:xMode val="edge"/>
          <c:yMode val="edge"/>
          <c:x val="7.9452310597542715E-3"/>
          <c:y val="0.8582905802054891"/>
          <c:w val="0.46600256959540048"/>
          <c:h val="0.1144346821958731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Spotřeba tepla -</a:t>
            </a:r>
            <a:r>
              <a:rPr lang="cs-CZ" sz="1000" baseline="0">
                <a:solidFill>
                  <a:schemeClr val="tx2"/>
                </a:solidFill>
              </a:rPr>
              <a:t> Obchod, služby, školství</a:t>
            </a:r>
            <a:r>
              <a:rPr lang="cs-CZ" sz="1000">
                <a:solidFill>
                  <a:schemeClr val="tx2"/>
                </a:solidFill>
              </a:rPr>
              <a:t> (TJ)</a:t>
            </a:r>
          </a:p>
        </c:rich>
      </c:tx>
      <c:layout>
        <c:manualLayout>
          <c:xMode val="edge"/>
          <c:yMode val="edge"/>
          <c:x val="1.1742784893065813E-3"/>
          <c:y val="4.8816644700528317E-3"/>
        </c:manualLayout>
      </c:layout>
      <c:overlay val="0"/>
    </c:title>
    <c:autoTitleDeleted val="0"/>
    <c:plotArea>
      <c:layout>
        <c:manualLayout>
          <c:layoutTarget val="inner"/>
          <c:xMode val="edge"/>
          <c:yMode val="edge"/>
          <c:x val="7.9670410297886574E-2"/>
          <c:y val="0.16706746420645918"/>
          <c:w val="0.90299353993263509"/>
          <c:h val="0.57517443366789456"/>
        </c:manualLayout>
      </c:layout>
      <c:barChart>
        <c:barDir val="col"/>
        <c:grouping val="clustered"/>
        <c:varyColors val="0"/>
        <c:ser>
          <c:idx val="2"/>
          <c:order val="0"/>
          <c:tx>
            <c:strRef>
              <c:f>'10.4'!$B$12</c:f>
              <c:strCache>
                <c:ptCount val="1"/>
                <c:pt idx="0">
                  <c:v>2019</c:v>
                </c:pt>
              </c:strCache>
            </c:strRef>
          </c:tx>
          <c:spPr>
            <a:solidFill>
              <a:schemeClr val="accent1"/>
            </a:solidFill>
          </c:spPr>
          <c:invertIfNegative val="0"/>
          <c:cat>
            <c:strRef>
              <c:f>'10.4'!$B$4:$E$4</c:f>
              <c:strCache>
                <c:ptCount val="4"/>
                <c:pt idx="0">
                  <c:v>I. čtvrtletí</c:v>
                </c:pt>
                <c:pt idx="1">
                  <c:v>II. čtvrtletí</c:v>
                </c:pt>
                <c:pt idx="2">
                  <c:v>III. čtvrtletí</c:v>
                </c:pt>
                <c:pt idx="3">
                  <c:v>IV. čtvrtletí</c:v>
                </c:pt>
              </c:strCache>
            </c:strRef>
          </c:cat>
          <c:val>
            <c:numRef>
              <c:f>'10.4'!$B$29:$E$29</c:f>
              <c:numCache>
                <c:formatCode>#\ ##0.0</c:formatCode>
                <c:ptCount val="4"/>
                <c:pt idx="0">
                  <c:v>8000.2277954508227</c:v>
                </c:pt>
                <c:pt idx="1">
                  <c:v>2947.9774611584162</c:v>
                </c:pt>
                <c:pt idx="2">
                  <c:v>1375.0624167794851</c:v>
                </c:pt>
                <c:pt idx="3">
                  <c:v>6345.6836996429729</c:v>
                </c:pt>
              </c:numCache>
            </c:numRef>
          </c:val>
          <c:extLst>
            <c:ext xmlns:c16="http://schemas.microsoft.com/office/drawing/2014/chart" uri="{C3380CC4-5D6E-409C-BE32-E72D297353CC}">
              <c16:uniqueId val="{00000000-591E-4E45-A454-51DA36F9030F}"/>
            </c:ext>
          </c:extLst>
        </c:ser>
        <c:ser>
          <c:idx val="0"/>
          <c:order val="1"/>
          <c:tx>
            <c:strRef>
              <c:f>'10.4'!$C$12</c:f>
              <c:strCache>
                <c:ptCount val="1"/>
                <c:pt idx="0">
                  <c:v>2020</c:v>
                </c:pt>
              </c:strCache>
            </c:strRef>
          </c:tx>
          <c:spPr>
            <a:solidFill>
              <a:schemeClr val="accent6"/>
            </a:solidFill>
          </c:spPr>
          <c:invertIfNegative val="0"/>
          <c:cat>
            <c:strRef>
              <c:f>'10.4'!$B$4:$E$4</c:f>
              <c:strCache>
                <c:ptCount val="4"/>
                <c:pt idx="0">
                  <c:v>I. čtvrtletí</c:v>
                </c:pt>
                <c:pt idx="1">
                  <c:v>II. čtvrtletí</c:v>
                </c:pt>
                <c:pt idx="2">
                  <c:v>III. čtvrtletí</c:v>
                </c:pt>
                <c:pt idx="3">
                  <c:v>IV. čtvrtletí</c:v>
                </c:pt>
              </c:strCache>
            </c:strRef>
          </c:cat>
          <c:val>
            <c:numRef>
              <c:f>'10.4'!$B$30:$E$30</c:f>
              <c:numCache>
                <c:formatCode>#\ ##0.0</c:formatCode>
                <c:ptCount val="4"/>
                <c:pt idx="0">
                  <c:v>7761.4412209729589</c:v>
                </c:pt>
                <c:pt idx="1">
                  <c:v>2666.4454051244275</c:v>
                </c:pt>
                <c:pt idx="2">
                  <c:v>1502.5578261458868</c:v>
                </c:pt>
                <c:pt idx="3">
                  <c:v>6727.5190452424795</c:v>
                </c:pt>
              </c:numCache>
            </c:numRef>
          </c:val>
          <c:extLst>
            <c:ext xmlns:c16="http://schemas.microsoft.com/office/drawing/2014/chart" uri="{C3380CC4-5D6E-409C-BE32-E72D297353CC}">
              <c16:uniqueId val="{00000001-591E-4E45-A454-51DA36F9030F}"/>
            </c:ext>
          </c:extLst>
        </c:ser>
        <c:ser>
          <c:idx val="1"/>
          <c:order val="2"/>
          <c:tx>
            <c:strRef>
              <c:f>'10.4'!$D$12</c:f>
              <c:strCache>
                <c:ptCount val="1"/>
                <c:pt idx="0">
                  <c:v>2021</c:v>
                </c:pt>
              </c:strCache>
            </c:strRef>
          </c:tx>
          <c:spPr>
            <a:solidFill>
              <a:srgbClr val="F0948F"/>
            </a:solidFill>
          </c:spPr>
          <c:invertIfNegative val="0"/>
          <c:cat>
            <c:strRef>
              <c:f>'10.4'!$B$4:$E$4</c:f>
              <c:strCache>
                <c:ptCount val="4"/>
                <c:pt idx="0">
                  <c:v>I. čtvrtletí</c:v>
                </c:pt>
                <c:pt idx="1">
                  <c:v>II. čtvrtletí</c:v>
                </c:pt>
                <c:pt idx="2">
                  <c:v>III. čtvrtletí</c:v>
                </c:pt>
                <c:pt idx="3">
                  <c:v>IV. čtvrtletí</c:v>
                </c:pt>
              </c:strCache>
            </c:strRef>
          </c:cat>
          <c:val>
            <c:numRef>
              <c:f>'10.4'!$B$31:$E$31</c:f>
              <c:numCache>
                <c:formatCode>#\ ##0.0</c:formatCode>
                <c:ptCount val="4"/>
                <c:pt idx="0">
                  <c:v>8891.9809219999988</c:v>
                </c:pt>
                <c:pt idx="1">
                  <c:v>3340.5134649999991</c:v>
                </c:pt>
                <c:pt idx="2">
                  <c:v>1333.2217679999999</c:v>
                </c:pt>
                <c:pt idx="3">
                  <c:v>6446.5769939999973</c:v>
                </c:pt>
              </c:numCache>
            </c:numRef>
          </c:val>
          <c:extLst>
            <c:ext xmlns:c16="http://schemas.microsoft.com/office/drawing/2014/chart" uri="{C3380CC4-5D6E-409C-BE32-E72D297353CC}">
              <c16:uniqueId val="{00000002-591E-4E45-A454-51DA36F9030F}"/>
            </c:ext>
          </c:extLst>
        </c:ser>
        <c:ser>
          <c:idx val="3"/>
          <c:order val="3"/>
          <c:tx>
            <c:strRef>
              <c:f>'10.4'!$E$12</c:f>
              <c:strCache>
                <c:ptCount val="1"/>
                <c:pt idx="0">
                  <c:v>2022</c:v>
                </c:pt>
              </c:strCache>
            </c:strRef>
          </c:tx>
          <c:invertIfNegative val="0"/>
          <c:cat>
            <c:strRef>
              <c:f>'10.4'!$B$4:$E$4</c:f>
              <c:strCache>
                <c:ptCount val="4"/>
                <c:pt idx="0">
                  <c:v>I. čtvrtletí</c:v>
                </c:pt>
                <c:pt idx="1">
                  <c:v>II. čtvrtletí</c:v>
                </c:pt>
                <c:pt idx="2">
                  <c:v>III. čtvrtletí</c:v>
                </c:pt>
                <c:pt idx="3">
                  <c:v>IV. čtvrtletí</c:v>
                </c:pt>
              </c:strCache>
            </c:strRef>
          </c:cat>
          <c:val>
            <c:numRef>
              <c:f>'10.4'!$B$32:$E$32</c:f>
              <c:numCache>
                <c:formatCode>#\ ##0.0</c:formatCode>
                <c:ptCount val="4"/>
                <c:pt idx="0">
                  <c:v>7306.2270420000004</c:v>
                </c:pt>
                <c:pt idx="1">
                  <c:v>2700.00531</c:v>
                </c:pt>
              </c:numCache>
            </c:numRef>
          </c:val>
          <c:extLst>
            <c:ext xmlns:c16="http://schemas.microsoft.com/office/drawing/2014/chart" uri="{C3380CC4-5D6E-409C-BE32-E72D297353CC}">
              <c16:uniqueId val="{00000003-591E-4E45-A454-51DA36F9030F}"/>
            </c:ext>
          </c:extLst>
        </c:ser>
        <c:dLbls>
          <c:showLegendKey val="0"/>
          <c:showVal val="0"/>
          <c:showCatName val="0"/>
          <c:showSerName val="0"/>
          <c:showPercent val="0"/>
          <c:showBubbleSize val="0"/>
        </c:dLbls>
        <c:gapWidth val="50"/>
        <c:overlap val="-10"/>
        <c:axId val="144700544"/>
        <c:axId val="144702080"/>
      </c:barChart>
      <c:catAx>
        <c:axId val="144700544"/>
        <c:scaling>
          <c:orientation val="minMax"/>
        </c:scaling>
        <c:delete val="0"/>
        <c:axPos val="b"/>
        <c:numFmt formatCode="General" sourceLinked="1"/>
        <c:majorTickMark val="none"/>
        <c:minorTickMark val="none"/>
        <c:tickLblPos val="low"/>
        <c:txPr>
          <a:bodyPr/>
          <a:lstStyle/>
          <a:p>
            <a:pPr>
              <a:defRPr sz="900"/>
            </a:pPr>
            <a:endParaRPr lang="cs-CZ"/>
          </a:p>
        </c:txPr>
        <c:crossAx val="144702080"/>
        <c:crosses val="autoZero"/>
        <c:auto val="1"/>
        <c:lblAlgn val="ctr"/>
        <c:lblOffset val="100"/>
        <c:noMultiLvlLbl val="0"/>
      </c:catAx>
      <c:valAx>
        <c:axId val="144702080"/>
        <c:scaling>
          <c:orientation val="minMax"/>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44700544"/>
        <c:crosses val="autoZero"/>
        <c:crossBetween val="between"/>
        <c:majorUnit val="2000"/>
      </c:valAx>
    </c:plotArea>
    <c:legend>
      <c:legendPos val="b"/>
      <c:layout>
        <c:manualLayout>
          <c:xMode val="edge"/>
          <c:yMode val="edge"/>
          <c:x val="7.9452310597542715E-3"/>
          <c:y val="0.8582905802054891"/>
          <c:w val="0.46600256959540048"/>
          <c:h val="0.11443468219587319"/>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B187-42F8-8135-75264A0C3574}"/>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B187-42F8-8135-75264A0C3574}"/>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B187-42F8-8135-75264A0C3574}"/>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B187-42F8-8135-75264A0C3574}"/>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B187-42F8-8135-75264A0C3574}"/>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B187-42F8-8135-75264A0C3574}"/>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B187-42F8-8135-75264A0C3574}"/>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B187-42F8-8135-75264A0C3574}"/>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B187-42F8-8135-75264A0C3574}"/>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B187-42F8-8135-75264A0C3574}"/>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B187-42F8-8135-75264A0C3574}"/>
            </c:ext>
          </c:extLst>
        </c:ser>
        <c:ser>
          <c:idx val="11"/>
          <c:order val="11"/>
          <c:tx>
            <c:strRef>
              <c:f>'4.1'!$O$19</c:f>
              <c:strCache>
                <c:ptCount val="1"/>
              </c:strCache>
            </c:strRef>
          </c:tx>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B187-42F8-8135-75264A0C3574}"/>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B187-42F8-8135-75264A0C3574}"/>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B187-42F8-8135-75264A0C3574}"/>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B187-42F8-8135-75264A0C3574}"/>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B187-42F8-8135-75264A0C3574}"/>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US" sz="1000">
                <a:solidFill>
                  <a:schemeClr val="tx2"/>
                </a:solidFill>
              </a:rPr>
              <a:t>Podíl kategori</a:t>
            </a:r>
            <a:r>
              <a:rPr lang="cs-CZ" sz="1000">
                <a:solidFill>
                  <a:schemeClr val="tx2"/>
                </a:solidFill>
              </a:rPr>
              <a:t>í</a:t>
            </a:r>
            <a:r>
              <a:rPr lang="en-US" sz="1000">
                <a:solidFill>
                  <a:schemeClr val="tx2"/>
                </a:solidFill>
              </a:rPr>
              <a:t> </a:t>
            </a:r>
            <a:r>
              <a:rPr lang="cs-CZ" sz="1000">
                <a:solidFill>
                  <a:schemeClr val="tx2"/>
                </a:solidFill>
              </a:rPr>
              <a:t>uhlí</a:t>
            </a:r>
            <a:r>
              <a:rPr lang="en-US" sz="1000">
                <a:solidFill>
                  <a:schemeClr val="tx2"/>
                </a:solidFill>
              </a:rPr>
              <a:t> na</a:t>
            </a:r>
            <a:endParaRPr lang="cs-CZ" sz="1000">
              <a:solidFill>
                <a:schemeClr val="tx2"/>
              </a:solidFill>
            </a:endParaRPr>
          </a:p>
          <a:p>
            <a:pPr algn="l">
              <a:defRPr/>
            </a:pPr>
            <a:r>
              <a:rPr lang="cs-CZ" sz="1000">
                <a:solidFill>
                  <a:schemeClr val="tx2"/>
                </a:solidFill>
              </a:rPr>
              <a:t>dodávkách tepla</a:t>
            </a:r>
            <a:endParaRPr lang="en-US" sz="1000">
              <a:solidFill>
                <a:schemeClr val="tx2"/>
              </a:solidFill>
            </a:endParaRPr>
          </a:p>
        </c:rich>
      </c:tx>
      <c:layout>
        <c:manualLayout>
          <c:xMode val="edge"/>
          <c:yMode val="edge"/>
          <c:x val="2.4691358024691384E-3"/>
          <c:y val="1.7779851834568046E-2"/>
        </c:manualLayout>
      </c:layout>
      <c:overlay val="0"/>
    </c:title>
    <c:autoTitleDeleted val="0"/>
    <c:plotArea>
      <c:layout>
        <c:manualLayout>
          <c:layoutTarget val="inner"/>
          <c:xMode val="edge"/>
          <c:yMode val="edge"/>
          <c:x val="0.12621522309711286"/>
          <c:y val="0.35023783646646156"/>
          <c:w val="0.50809669843901084"/>
          <c:h val="0.52387772798384713"/>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4-3BE2-448C-9EA2-7552889CB878}"/>
              </c:ext>
            </c:extLst>
          </c:dPt>
          <c:dPt>
            <c:idx val="1"/>
            <c:bubble3D val="0"/>
            <c:spPr>
              <a:solidFill>
                <a:schemeClr val="accent2"/>
              </a:solidFill>
            </c:spPr>
            <c:extLst>
              <c:ext xmlns:c16="http://schemas.microsoft.com/office/drawing/2014/chart" uri="{C3380CC4-5D6E-409C-BE32-E72D297353CC}">
                <c16:uniqueId val="{00000001-3BE2-448C-9EA2-7552889CB878}"/>
              </c:ext>
            </c:extLst>
          </c:dPt>
          <c:dPt>
            <c:idx val="2"/>
            <c:bubble3D val="0"/>
            <c:spPr>
              <a:solidFill>
                <a:schemeClr val="accent3"/>
              </a:solidFill>
            </c:spPr>
            <c:extLst>
              <c:ext xmlns:c16="http://schemas.microsoft.com/office/drawing/2014/chart" uri="{C3380CC4-5D6E-409C-BE32-E72D297353CC}">
                <c16:uniqueId val="{00000005-3BE2-448C-9EA2-7552889CB878}"/>
              </c:ext>
            </c:extLst>
          </c:dPt>
          <c:dPt>
            <c:idx val="3"/>
            <c:bubble3D val="0"/>
            <c:spPr>
              <a:solidFill>
                <a:schemeClr val="accent4"/>
              </a:solidFill>
            </c:spPr>
            <c:extLst>
              <c:ext xmlns:c16="http://schemas.microsoft.com/office/drawing/2014/chart" uri="{C3380CC4-5D6E-409C-BE32-E72D297353CC}">
                <c16:uniqueId val="{00000004-34EE-4F56-8A11-458BF592EEC9}"/>
              </c:ext>
            </c:extLst>
          </c:dPt>
          <c:dPt>
            <c:idx val="4"/>
            <c:bubble3D val="0"/>
            <c:spPr>
              <a:solidFill>
                <a:schemeClr val="accent5"/>
              </a:solidFill>
            </c:spPr>
            <c:extLst>
              <c:ext xmlns:c16="http://schemas.microsoft.com/office/drawing/2014/chart" uri="{C3380CC4-5D6E-409C-BE32-E72D297353CC}">
                <c16:uniqueId val="{00000003-3BE2-448C-9EA2-7552889CB878}"/>
              </c:ext>
            </c:extLst>
          </c:dPt>
          <c:dPt>
            <c:idx val="5"/>
            <c:bubble3D val="0"/>
            <c:spPr>
              <a:solidFill>
                <a:schemeClr val="accent6"/>
              </a:solidFill>
            </c:spPr>
            <c:extLst>
              <c:ext xmlns:c16="http://schemas.microsoft.com/office/drawing/2014/chart" uri="{C3380CC4-5D6E-409C-BE32-E72D297353CC}">
                <c16:uniqueId val="{00000006-3BE2-448C-9EA2-7552889CB878}"/>
              </c:ext>
            </c:extLst>
          </c:dPt>
          <c:dPt>
            <c:idx val="6"/>
            <c:bubble3D val="0"/>
            <c:spPr>
              <a:solidFill>
                <a:srgbClr val="F0948F"/>
              </a:solidFill>
            </c:spPr>
            <c:extLst>
              <c:ext xmlns:c16="http://schemas.microsoft.com/office/drawing/2014/chart" uri="{C3380CC4-5D6E-409C-BE32-E72D297353CC}">
                <c16:uniqueId val="{00000007-3BE2-448C-9EA2-7552889CB878}"/>
              </c:ext>
            </c:extLst>
          </c:dPt>
          <c:dPt>
            <c:idx val="7"/>
            <c:bubble3D val="0"/>
            <c:spPr>
              <a:solidFill>
                <a:srgbClr val="F7C9C7"/>
              </a:solidFill>
            </c:spPr>
            <c:extLst>
              <c:ext xmlns:c16="http://schemas.microsoft.com/office/drawing/2014/chart" uri="{C3380CC4-5D6E-409C-BE32-E72D297353CC}">
                <c16:uniqueId val="{00000008-3BE2-448C-9EA2-7552889CB878}"/>
              </c:ext>
            </c:extLst>
          </c:dPt>
          <c:dLbls>
            <c:dLbl>
              <c:idx val="0"/>
              <c:layout>
                <c:manualLayout>
                  <c:x val="0.17037479319824358"/>
                  <c:y val="-0.15168241233760205"/>
                </c:manualLayout>
              </c:layout>
              <c:numFmt formatCode="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BE2-448C-9EA2-7552889CB878}"/>
                </c:ext>
              </c:extLst>
            </c:dLbl>
            <c:dLbl>
              <c:idx val="2"/>
              <c:layout>
                <c:manualLayout>
                  <c:x val="0.16203703703703703"/>
                  <c:y val="4.3531016706313028E-2"/>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BE2-448C-9EA2-7552889CB878}"/>
                </c:ext>
              </c:extLst>
            </c:dLbl>
            <c:dLbl>
              <c:idx val="3"/>
              <c:tx>
                <c:rich>
                  <a:bodyPr/>
                  <a:lstStyle/>
                  <a:p>
                    <a:pPr algn="ctr" rtl="0">
                      <a:defRPr sz="900">
                        <a:solidFill>
                          <a:schemeClr val="bg1"/>
                        </a:solidFill>
                      </a:defRPr>
                    </a:pPr>
                    <a:r>
                      <a:rPr lang="en-US" sz="900">
                        <a:solidFill>
                          <a:schemeClr val="bg1"/>
                        </a:solidFill>
                      </a:rPr>
                      <a:t>7%</a:t>
                    </a:r>
                  </a:p>
                </c:rich>
              </c:tx>
              <c:spPr>
                <a:noFill/>
                <a:ln>
                  <a:noFill/>
                </a:ln>
                <a:effectLst/>
              </c:sp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4EE-4F56-8A11-458BF592EEC9}"/>
                </c:ext>
              </c:extLst>
            </c:dLbl>
            <c:dLbl>
              <c:idx val="5"/>
              <c:delete val="1"/>
              <c:extLst>
                <c:ext xmlns:c15="http://schemas.microsoft.com/office/drawing/2012/chart" uri="{CE6537A1-D6FC-4f65-9D91-7224C49458BB}"/>
                <c:ext xmlns:c16="http://schemas.microsoft.com/office/drawing/2014/chart" uri="{C3380CC4-5D6E-409C-BE32-E72D297353CC}">
                  <c16:uniqueId val="{00000006-3BE2-448C-9EA2-7552889CB878}"/>
                </c:ext>
              </c:extLst>
            </c:dLbl>
            <c:dLbl>
              <c:idx val="6"/>
              <c:delete val="1"/>
              <c:extLst>
                <c:ext xmlns:c15="http://schemas.microsoft.com/office/drawing/2012/chart" uri="{CE6537A1-D6FC-4f65-9D91-7224C49458BB}"/>
                <c:ext xmlns:c16="http://schemas.microsoft.com/office/drawing/2014/chart" uri="{C3380CC4-5D6E-409C-BE32-E72D297353CC}">
                  <c16:uniqueId val="{00000007-3BE2-448C-9EA2-7552889CB878}"/>
                </c:ext>
              </c:extLst>
            </c:dLbl>
            <c:dLbl>
              <c:idx val="7"/>
              <c:delete val="1"/>
              <c:extLst>
                <c:ext xmlns:c15="http://schemas.microsoft.com/office/drawing/2012/chart" uri="{CE6537A1-D6FC-4f65-9D91-7224C49458BB}"/>
                <c:ext xmlns:c16="http://schemas.microsoft.com/office/drawing/2014/chart" uri="{C3380CC4-5D6E-409C-BE32-E72D297353CC}">
                  <c16:uniqueId val="{00000008-3BE2-448C-9EA2-7552889CB878}"/>
                </c:ext>
              </c:extLst>
            </c:dLbl>
            <c:spPr>
              <a:noFill/>
              <a:ln>
                <a:noFill/>
              </a:ln>
              <a:effectLst/>
            </c:spPr>
            <c:txPr>
              <a:bodyPr wrap="square" lIns="38100" tIns="19050" rIns="38100" bIns="19050" anchor="ctr">
                <a:spAutoFit/>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'5.4'!$A$7:$A$14</c:f>
              <c:strCache>
                <c:ptCount val="8"/>
                <c:pt idx="0">
                  <c:v>Černé uhlí tříděné</c:v>
                </c:pt>
                <c:pt idx="1">
                  <c:v>Černé uhlí průmyslové</c:v>
                </c:pt>
                <c:pt idx="2">
                  <c:v>Černouhelné kaly a granulát</c:v>
                </c:pt>
                <c:pt idx="3">
                  <c:v>Hnědé uhlí tříděné</c:v>
                </c:pt>
                <c:pt idx="4">
                  <c:v>Hnědé uhlí průmyslové</c:v>
                </c:pt>
                <c:pt idx="5">
                  <c:v>Hnědé uhlí - Brikety</c:v>
                </c:pt>
                <c:pt idx="6">
                  <c:v>Hnědé uhlí - Lignit</c:v>
                </c:pt>
                <c:pt idx="7">
                  <c:v>Hnědé uhlí - Mourové kaly</c:v>
                </c:pt>
              </c:strCache>
            </c:strRef>
          </c:cat>
          <c:val>
            <c:numRef>
              <c:f>'5.4'!$E$7:$E$14</c:f>
              <c:numCache>
                <c:formatCode>0%</c:formatCode>
                <c:ptCount val="8"/>
                <c:pt idx="0">
                  <c:v>8.5423597425337248E-3</c:v>
                </c:pt>
                <c:pt idx="1">
                  <c:v>0.16058624997603496</c:v>
                </c:pt>
                <c:pt idx="2">
                  <c:v>1.2561885121893737E-3</c:v>
                </c:pt>
                <c:pt idx="3">
                  <c:v>6.2273302495820332E-2</c:v>
                </c:pt>
                <c:pt idx="4">
                  <c:v>0.76732348206345735</c:v>
                </c:pt>
                <c:pt idx="5">
                  <c:v>1.8417209964306775E-5</c:v>
                </c:pt>
                <c:pt idx="6">
                  <c:v>0</c:v>
                </c:pt>
                <c:pt idx="7">
                  <c:v>0</c:v>
                </c:pt>
              </c:numCache>
            </c:numRef>
          </c:val>
          <c:extLst>
            <c:ext xmlns:c16="http://schemas.microsoft.com/office/drawing/2014/chart" uri="{C3380CC4-5D6E-409C-BE32-E72D297353CC}">
              <c16:uniqueId val="{00000009-3BE2-448C-9EA2-7552889CB878}"/>
            </c:ext>
          </c:extLst>
        </c:ser>
        <c:dLbls>
          <c:showLegendKey val="0"/>
          <c:showVal val="0"/>
          <c:showCatName val="0"/>
          <c:showSerName val="0"/>
          <c:showPercent val="1"/>
          <c:showBubbleSize val="0"/>
          <c:showLeaderLines val="1"/>
        </c:dLbls>
        <c:firstSliceAng val="43"/>
        <c:holeSize val="50"/>
      </c:doughnutChart>
    </c:plotArea>
    <c:plotVisOnly val="1"/>
    <c:dispBlanksAs val="gap"/>
    <c:showDLblsOverMax val="0"/>
  </c:chart>
  <c:spPr>
    <a:ln>
      <a:noFill/>
    </a:ln>
  </c:spPr>
  <c:txPr>
    <a:bodyPr/>
    <a:lstStyle/>
    <a:p>
      <a:pPr>
        <a:defRPr sz="1050"/>
      </a:pPr>
      <a:endParaRPr lang="cs-CZ"/>
    </a:p>
  </c:txPr>
  <c:printSettings>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a:solidFill>
                  <a:schemeClr val="tx2"/>
                </a:solidFill>
              </a:rPr>
              <a:t>Bilance tepla (TJ)</a:t>
            </a:r>
          </a:p>
        </c:rich>
      </c:tx>
      <c:layout>
        <c:manualLayout>
          <c:xMode val="edge"/>
          <c:yMode val="edge"/>
          <c:x val="6.4524454768356972E-5"/>
          <c:y val="2.3691377830839831E-2"/>
        </c:manualLayout>
      </c:layout>
      <c:overlay val="0"/>
    </c:title>
    <c:autoTitleDeleted val="0"/>
    <c:plotArea>
      <c:layout>
        <c:manualLayout>
          <c:layoutTarget val="inner"/>
          <c:xMode val="edge"/>
          <c:yMode val="edge"/>
          <c:x val="5.131015127174144E-2"/>
          <c:y val="0.11527845141712992"/>
          <c:w val="0.92804202320238427"/>
          <c:h val="0.79793213446256017"/>
        </c:manualLayout>
      </c:layout>
      <c:barChart>
        <c:barDir val="col"/>
        <c:grouping val="stacked"/>
        <c:varyColors val="0"/>
        <c:ser>
          <c:idx val="0"/>
          <c:order val="0"/>
          <c:tx>
            <c:strRef>
              <c:f>'3'!$A$18</c:f>
              <c:strCache>
                <c:ptCount val="1"/>
                <c:pt idx="0">
                  <c:v>Výroba tepla brutto</c:v>
                </c:pt>
              </c:strCache>
            </c:strRef>
          </c:tx>
          <c:spPr>
            <a:solidFill>
              <a:srgbClr val="233060"/>
            </a:solidFill>
          </c:spPr>
          <c:invertIfNegative val="0"/>
          <c:val>
            <c:numRef>
              <c:f>'3'!$B$18:$M$18</c:f>
              <c:numCache>
                <c:formatCode>#\ ##0.0</c:formatCode>
                <c:ptCount val="12"/>
                <c:pt idx="0">
                  <c:v>19302.294896087908</c:v>
                </c:pt>
                <c:pt idx="1">
                  <c:v>15771.237833604513</c:v>
                </c:pt>
                <c:pt idx="2">
                  <c:v>16182.07979678156</c:v>
                </c:pt>
                <c:pt idx="3">
                  <c:v>13377.265922339933</c:v>
                </c:pt>
                <c:pt idx="4">
                  <c:v>9306.2449631713534</c:v>
                </c:pt>
                <c:pt idx="5">
                  <c:v>7861.7348404101849</c:v>
                </c:pt>
                <c:pt idx="6">
                  <c:v>0</c:v>
                </c:pt>
                <c:pt idx="7">
                  <c:v>0</c:v>
                </c:pt>
                <c:pt idx="8">
                  <c:v>0</c:v>
                </c:pt>
                <c:pt idx="9">
                  <c:v>0</c:v>
                </c:pt>
                <c:pt idx="10">
                  <c:v>0</c:v>
                </c:pt>
                <c:pt idx="11">
                  <c:v>0</c:v>
                </c:pt>
              </c:numCache>
            </c:numRef>
          </c:val>
          <c:extLst>
            <c:ext xmlns:c16="http://schemas.microsoft.com/office/drawing/2014/chart" uri="{C3380CC4-5D6E-409C-BE32-E72D297353CC}">
              <c16:uniqueId val="{00000000-17F0-43A7-BC01-5C4DC9758F47}"/>
            </c:ext>
          </c:extLst>
        </c:ser>
        <c:ser>
          <c:idx val="1"/>
          <c:order val="1"/>
          <c:tx>
            <c:strRef>
              <c:f>'3'!$A$19</c:f>
              <c:strCache>
                <c:ptCount val="1"/>
                <c:pt idx="0">
                  <c:v>Technologická vlastní spotřeba tepla </c:v>
                </c:pt>
              </c:strCache>
            </c:strRef>
          </c:tx>
          <c:spPr>
            <a:solidFill>
              <a:srgbClr val="596387"/>
            </a:solidFill>
          </c:spPr>
          <c:invertIfNegative val="0"/>
          <c:val>
            <c:numRef>
              <c:f>'3'!$B$19:$M$19</c:f>
              <c:numCache>
                <c:formatCode>#\ ##0.0</c:formatCode>
                <c:ptCount val="12"/>
                <c:pt idx="0">
                  <c:v>-920.80555200000083</c:v>
                </c:pt>
                <c:pt idx="1">
                  <c:v>-800.41994199999954</c:v>
                </c:pt>
                <c:pt idx="2">
                  <c:v>-892.38453799999877</c:v>
                </c:pt>
                <c:pt idx="3">
                  <c:v>-753.11338699999931</c:v>
                </c:pt>
                <c:pt idx="4">
                  <c:v>-745.97900600000025</c:v>
                </c:pt>
                <c:pt idx="5">
                  <c:v>-687.42159600000059</c:v>
                </c:pt>
                <c:pt idx="6">
                  <c:v>0</c:v>
                </c:pt>
                <c:pt idx="7">
                  <c:v>0</c:v>
                </c:pt>
                <c:pt idx="8">
                  <c:v>0</c:v>
                </c:pt>
                <c:pt idx="9">
                  <c:v>0</c:v>
                </c:pt>
                <c:pt idx="10">
                  <c:v>0</c:v>
                </c:pt>
                <c:pt idx="11">
                  <c:v>0</c:v>
                </c:pt>
              </c:numCache>
            </c:numRef>
          </c:val>
          <c:extLst>
            <c:ext xmlns:c16="http://schemas.microsoft.com/office/drawing/2014/chart" uri="{C3380CC4-5D6E-409C-BE32-E72D297353CC}">
              <c16:uniqueId val="{00000001-17F0-43A7-BC01-5C4DC9758F47}"/>
            </c:ext>
          </c:extLst>
        </c:ser>
        <c:ser>
          <c:idx val="2"/>
          <c:order val="2"/>
          <c:tx>
            <c:strRef>
              <c:f>'3'!$A$20</c:f>
              <c:strCache>
                <c:ptCount val="1"/>
                <c:pt idx="0">
                  <c:v>Ztráty</c:v>
                </c:pt>
              </c:strCache>
            </c:strRef>
          </c:tx>
          <c:spPr>
            <a:solidFill>
              <a:srgbClr val="9196B0"/>
            </a:solidFill>
          </c:spPr>
          <c:invertIfNegative val="0"/>
          <c:val>
            <c:numRef>
              <c:f>'3'!$B$20:$M$20</c:f>
              <c:numCache>
                <c:formatCode>#\ ##0.0</c:formatCode>
                <c:ptCount val="12"/>
                <c:pt idx="0">
                  <c:v>-1434.1730517074607</c:v>
                </c:pt>
                <c:pt idx="1">
                  <c:v>-1174.8193445584013</c:v>
                </c:pt>
                <c:pt idx="2">
                  <c:v>-1188.3476209198261</c:v>
                </c:pt>
                <c:pt idx="3">
                  <c:v>-1104.456410266708</c:v>
                </c:pt>
                <c:pt idx="4">
                  <c:v>-875.11482424466874</c:v>
                </c:pt>
                <c:pt idx="5">
                  <c:v>-804.13614498491927</c:v>
                </c:pt>
                <c:pt idx="6">
                  <c:v>0</c:v>
                </c:pt>
                <c:pt idx="7">
                  <c:v>0</c:v>
                </c:pt>
                <c:pt idx="8">
                  <c:v>0</c:v>
                </c:pt>
                <c:pt idx="9">
                  <c:v>0</c:v>
                </c:pt>
                <c:pt idx="10">
                  <c:v>0</c:v>
                </c:pt>
                <c:pt idx="11">
                  <c:v>0</c:v>
                </c:pt>
              </c:numCache>
            </c:numRef>
          </c:val>
          <c:extLst>
            <c:ext xmlns:c16="http://schemas.microsoft.com/office/drawing/2014/chart" uri="{C3380CC4-5D6E-409C-BE32-E72D297353CC}">
              <c16:uniqueId val="{00000002-17F0-43A7-BC01-5C4DC9758F47}"/>
            </c:ext>
          </c:extLst>
        </c:ser>
        <c:ser>
          <c:idx val="3"/>
          <c:order val="3"/>
          <c:tx>
            <c:strRef>
              <c:f>'3'!$A$21</c:f>
              <c:strCache>
                <c:ptCount val="1"/>
                <c:pt idx="0">
                  <c:v>Vlastní spotřeba tepla</c:v>
                </c:pt>
              </c:strCache>
            </c:strRef>
          </c:tx>
          <c:spPr>
            <a:solidFill>
              <a:srgbClr val="C7CCD6"/>
            </a:solidFill>
          </c:spPr>
          <c:invertIfNegative val="0"/>
          <c:val>
            <c:numRef>
              <c:f>'3'!$B$21:$M$21</c:f>
              <c:numCache>
                <c:formatCode>#\ ##0.0</c:formatCode>
                <c:ptCount val="12"/>
                <c:pt idx="0">
                  <c:v>-4857.9495719698944</c:v>
                </c:pt>
                <c:pt idx="1">
                  <c:v>-3989.7326082351192</c:v>
                </c:pt>
                <c:pt idx="2">
                  <c:v>-4166.7607211749491</c:v>
                </c:pt>
                <c:pt idx="3">
                  <c:v>-3779.336172229891</c:v>
                </c:pt>
                <c:pt idx="4">
                  <c:v>-3719.9937653261122</c:v>
                </c:pt>
                <c:pt idx="5">
                  <c:v>-3368.1411479342373</c:v>
                </c:pt>
                <c:pt idx="6">
                  <c:v>0</c:v>
                </c:pt>
                <c:pt idx="7">
                  <c:v>0</c:v>
                </c:pt>
                <c:pt idx="8">
                  <c:v>0</c:v>
                </c:pt>
                <c:pt idx="9">
                  <c:v>0</c:v>
                </c:pt>
                <c:pt idx="10">
                  <c:v>0</c:v>
                </c:pt>
                <c:pt idx="11">
                  <c:v>0</c:v>
                </c:pt>
              </c:numCache>
            </c:numRef>
          </c:val>
          <c:extLst>
            <c:ext xmlns:c16="http://schemas.microsoft.com/office/drawing/2014/chart" uri="{C3380CC4-5D6E-409C-BE32-E72D297353CC}">
              <c16:uniqueId val="{00000003-17F0-43A7-BC01-5C4DC9758F47}"/>
            </c:ext>
          </c:extLst>
        </c:ser>
        <c:ser>
          <c:idx val="4"/>
          <c:order val="4"/>
          <c:tx>
            <c:strRef>
              <c:f>'3'!$A$22</c:f>
              <c:strCache>
                <c:ptCount val="1"/>
                <c:pt idx="0">
                  <c:v>Dodávky tepla</c:v>
                </c:pt>
              </c:strCache>
            </c:strRef>
          </c:tx>
          <c:spPr>
            <a:solidFill>
              <a:srgbClr val="DF2B20"/>
            </a:solidFill>
          </c:spPr>
          <c:invertIfNegative val="0"/>
          <c:val>
            <c:numRef>
              <c:f>'3'!$B$22:$M$22</c:f>
              <c:numCache>
                <c:formatCode>#\ ##0.0</c:formatCode>
                <c:ptCount val="12"/>
                <c:pt idx="0">
                  <c:v>-12062.466687410544</c:v>
                </c:pt>
                <c:pt idx="1">
                  <c:v>-9794.0555228109897</c:v>
                </c:pt>
                <c:pt idx="2">
                  <c:v>-9910.4208566867819</c:v>
                </c:pt>
                <c:pt idx="3">
                  <c:v>-7717.9541998433297</c:v>
                </c:pt>
                <c:pt idx="4">
                  <c:v>-3943.7709436005703</c:v>
                </c:pt>
                <c:pt idx="5">
                  <c:v>-2984.5500294910294</c:v>
                </c:pt>
                <c:pt idx="6">
                  <c:v>0</c:v>
                </c:pt>
                <c:pt idx="7">
                  <c:v>0</c:v>
                </c:pt>
                <c:pt idx="8">
                  <c:v>0</c:v>
                </c:pt>
                <c:pt idx="9">
                  <c:v>0</c:v>
                </c:pt>
                <c:pt idx="10">
                  <c:v>0</c:v>
                </c:pt>
                <c:pt idx="11">
                  <c:v>0</c:v>
                </c:pt>
              </c:numCache>
            </c:numRef>
          </c:val>
          <c:extLst>
            <c:ext xmlns:c16="http://schemas.microsoft.com/office/drawing/2014/chart" uri="{C3380CC4-5D6E-409C-BE32-E72D297353CC}">
              <c16:uniqueId val="{00000004-17F0-43A7-BC01-5C4DC9758F47}"/>
            </c:ext>
          </c:extLst>
        </c:ser>
        <c:ser>
          <c:idx val="5"/>
          <c:order val="5"/>
          <c:tx>
            <c:strRef>
              <c:f>'3'!$A$23</c:f>
              <c:strCache>
                <c:ptCount val="1"/>
                <c:pt idx="0">
                  <c:v>Bilanční rozdíl</c:v>
                </c:pt>
              </c:strCache>
            </c:strRef>
          </c:tx>
          <c:invertIfNegative val="0"/>
          <c:val>
            <c:numRef>
              <c:f>'3'!$B$23:$M$23</c:f>
              <c:numCache>
                <c:formatCode>#\ ##0.0</c:formatCode>
                <c:ptCount val="12"/>
                <c:pt idx="0">
                  <c:v>-26.90003300000717</c:v>
                </c:pt>
                <c:pt idx="1">
                  <c:v>-12.210416000003534</c:v>
                </c:pt>
                <c:pt idx="2">
                  <c:v>-24.166060000003199</c:v>
                </c:pt>
                <c:pt idx="3">
                  <c:v>-22.405753000005461</c:v>
                </c:pt>
                <c:pt idx="4">
                  <c:v>-21.386424000002535</c:v>
                </c:pt>
                <c:pt idx="5">
                  <c:v>-17.485921999998936</c:v>
                </c:pt>
                <c:pt idx="6">
                  <c:v>0</c:v>
                </c:pt>
                <c:pt idx="7">
                  <c:v>0</c:v>
                </c:pt>
                <c:pt idx="8">
                  <c:v>0</c:v>
                </c:pt>
                <c:pt idx="9">
                  <c:v>0</c:v>
                </c:pt>
                <c:pt idx="10">
                  <c:v>0</c:v>
                </c:pt>
                <c:pt idx="11">
                  <c:v>0</c:v>
                </c:pt>
              </c:numCache>
            </c:numRef>
          </c:val>
          <c:extLst>
            <c:ext xmlns:c16="http://schemas.microsoft.com/office/drawing/2014/chart" uri="{C3380CC4-5D6E-409C-BE32-E72D297353CC}">
              <c16:uniqueId val="{00000005-17F0-43A7-BC01-5C4DC9758F47}"/>
            </c:ext>
          </c:extLst>
        </c:ser>
        <c:dLbls>
          <c:showLegendKey val="0"/>
          <c:showVal val="0"/>
          <c:showCatName val="0"/>
          <c:showSerName val="0"/>
          <c:showPercent val="0"/>
          <c:showBubbleSize val="0"/>
        </c:dLbls>
        <c:gapWidth val="50"/>
        <c:overlap val="100"/>
        <c:axId val="222155136"/>
        <c:axId val="222156672"/>
      </c:barChart>
      <c:catAx>
        <c:axId val="222155136"/>
        <c:scaling>
          <c:orientation val="minMax"/>
        </c:scaling>
        <c:delete val="0"/>
        <c:axPos val="b"/>
        <c:majorTickMark val="none"/>
        <c:minorTickMark val="none"/>
        <c:tickLblPos val="low"/>
        <c:txPr>
          <a:bodyPr/>
          <a:lstStyle/>
          <a:p>
            <a:pPr>
              <a:defRPr sz="900"/>
            </a:pPr>
            <a:endParaRPr lang="cs-CZ"/>
          </a:p>
        </c:txPr>
        <c:crossAx val="222156672"/>
        <c:crosses val="autoZero"/>
        <c:auto val="1"/>
        <c:lblAlgn val="ctr"/>
        <c:lblOffset val="100"/>
        <c:noMultiLvlLbl val="0"/>
      </c:catAx>
      <c:valAx>
        <c:axId val="222156672"/>
        <c:scaling>
          <c:orientation val="minMax"/>
          <c:max val="20000"/>
          <c:min val="-20000"/>
        </c:scaling>
        <c:delete val="0"/>
        <c:axPos val="l"/>
        <c:majorGridlines/>
        <c:numFmt formatCode="#,##0" sourceLinked="0"/>
        <c:majorTickMark val="out"/>
        <c:minorTickMark val="none"/>
        <c:tickLblPos val="nextTo"/>
        <c:spPr>
          <a:ln>
            <a:noFill/>
          </a:ln>
        </c:spPr>
        <c:txPr>
          <a:bodyPr/>
          <a:lstStyle/>
          <a:p>
            <a:pPr>
              <a:defRPr sz="900"/>
            </a:pPr>
            <a:endParaRPr lang="cs-CZ"/>
          </a:p>
        </c:txPr>
        <c:crossAx val="222155136"/>
        <c:crosses val="autoZero"/>
        <c:crossBetween val="between"/>
        <c:majorUnit val="5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z uhlí (TJ)</a:t>
            </a:r>
            <a:endParaRPr lang="en-US" sz="1000">
              <a:solidFill>
                <a:schemeClr val="tx2"/>
              </a:solidFill>
            </a:endParaRPr>
          </a:p>
        </c:rich>
      </c:tx>
      <c:layout>
        <c:manualLayout>
          <c:xMode val="edge"/>
          <c:yMode val="edge"/>
          <c:x val="7.6781249999999983E-3"/>
          <c:y val="1.6919162822606405E-3"/>
        </c:manualLayout>
      </c:layout>
      <c:overlay val="0"/>
    </c:title>
    <c:autoTitleDeleted val="0"/>
    <c:plotArea>
      <c:layout/>
      <c:barChart>
        <c:barDir val="col"/>
        <c:grouping val="stacked"/>
        <c:varyColors val="0"/>
        <c:ser>
          <c:idx val="0"/>
          <c:order val="0"/>
          <c:tx>
            <c:strRef>
              <c:f>'5.4'!$A$7</c:f>
              <c:strCache>
                <c:ptCount val="1"/>
                <c:pt idx="0">
                  <c:v>Černé uhlí tříděné</c:v>
                </c:pt>
              </c:strCache>
            </c:strRef>
          </c:tx>
          <c:invertIfNegative val="0"/>
          <c:dPt>
            <c:idx val="1"/>
            <c:invertIfNegative val="0"/>
            <c:bubble3D val="0"/>
            <c:explosion val="51"/>
            <c:extLst>
              <c:ext xmlns:c16="http://schemas.microsoft.com/office/drawing/2014/chart" uri="{C3380CC4-5D6E-409C-BE32-E72D297353CC}">
                <c16:uniqueId val="{00000000-1AED-4DA8-87E2-E2B58DBE8113}"/>
              </c:ext>
            </c:extLst>
          </c:dPt>
          <c:dPt>
            <c:idx val="3"/>
            <c:invertIfNegative val="0"/>
            <c:bubble3D val="0"/>
            <c:explosion val="52"/>
            <c:extLst>
              <c:ext xmlns:c16="http://schemas.microsoft.com/office/drawing/2014/chart" uri="{C3380CC4-5D6E-409C-BE32-E72D297353CC}">
                <c16:uniqueId val="{00000001-1AED-4DA8-87E2-E2B58DBE8113}"/>
              </c:ext>
            </c:extLst>
          </c:dPt>
          <c:dPt>
            <c:idx val="4"/>
            <c:invertIfNegative val="0"/>
            <c:bubble3D val="0"/>
            <c:extLst>
              <c:ext xmlns:c16="http://schemas.microsoft.com/office/drawing/2014/chart" uri="{C3380CC4-5D6E-409C-BE32-E72D297353CC}">
                <c16:uniqueId val="{00000002-1AED-4DA8-87E2-E2B58DBE8113}"/>
              </c:ext>
            </c:extLst>
          </c:dPt>
          <c:dPt>
            <c:idx val="5"/>
            <c:invertIfNegative val="0"/>
            <c:bubble3D val="0"/>
            <c:extLst>
              <c:ext xmlns:c16="http://schemas.microsoft.com/office/drawing/2014/chart" uri="{C3380CC4-5D6E-409C-BE32-E72D297353CC}">
                <c16:uniqueId val="{00000003-1AED-4DA8-87E2-E2B58DBE8113}"/>
              </c:ext>
            </c:extLst>
          </c:dPt>
          <c:dPt>
            <c:idx val="6"/>
            <c:invertIfNegative val="0"/>
            <c:bubble3D val="0"/>
            <c:extLst>
              <c:ext xmlns:c16="http://schemas.microsoft.com/office/drawing/2014/chart" uri="{C3380CC4-5D6E-409C-BE32-E72D297353CC}">
                <c16:uniqueId val="{00000004-1AED-4DA8-87E2-E2B58DBE8113}"/>
              </c:ext>
            </c:extLst>
          </c:dPt>
          <c:dPt>
            <c:idx val="7"/>
            <c:invertIfNegative val="0"/>
            <c:bubble3D val="0"/>
            <c:spPr>
              <a:solidFill>
                <a:srgbClr val="FFC000"/>
              </a:solidFill>
            </c:spPr>
            <c:extLst>
              <c:ext xmlns:c16="http://schemas.microsoft.com/office/drawing/2014/chart" uri="{C3380CC4-5D6E-409C-BE32-E72D297353CC}">
                <c16:uniqueId val="{00000006-1AED-4DA8-87E2-E2B58DBE8113}"/>
              </c:ext>
            </c:extLst>
          </c:dPt>
          <c:cat>
            <c:strRef>
              <c:f>'5.4'!$B$4:$D$4</c:f>
              <c:strCache>
                <c:ptCount val="3"/>
                <c:pt idx="0">
                  <c:v>Duben</c:v>
                </c:pt>
                <c:pt idx="1">
                  <c:v>Květen</c:v>
                </c:pt>
                <c:pt idx="2">
                  <c:v>Červen</c:v>
                </c:pt>
              </c:strCache>
            </c:strRef>
          </c:cat>
          <c:val>
            <c:numRef>
              <c:f>'5.4'!$B$7:$D$7</c:f>
              <c:numCache>
                <c:formatCode>#\ ##0.0</c:formatCode>
                <c:ptCount val="3"/>
                <c:pt idx="0">
                  <c:v>48946.37</c:v>
                </c:pt>
                <c:pt idx="1">
                  <c:v>11813.61</c:v>
                </c:pt>
                <c:pt idx="2">
                  <c:v>3247.85</c:v>
                </c:pt>
              </c:numCache>
            </c:numRef>
          </c:val>
          <c:extLst>
            <c:ext xmlns:c16="http://schemas.microsoft.com/office/drawing/2014/chart" uri="{C3380CC4-5D6E-409C-BE32-E72D297353CC}">
              <c16:uniqueId val="{00000007-1AED-4DA8-87E2-E2B58DBE8113}"/>
            </c:ext>
          </c:extLst>
        </c:ser>
        <c:ser>
          <c:idx val="1"/>
          <c:order val="1"/>
          <c:tx>
            <c:strRef>
              <c:f>'5.4'!$A$8</c:f>
              <c:strCache>
                <c:ptCount val="1"/>
                <c:pt idx="0">
                  <c:v>Černé uhlí průmyslové</c:v>
                </c:pt>
              </c:strCache>
            </c:strRef>
          </c:tx>
          <c:spPr>
            <a:solidFill>
              <a:schemeClr val="accent2"/>
            </a:solidFill>
          </c:spPr>
          <c:invertIfNegative val="0"/>
          <c:cat>
            <c:strRef>
              <c:f>'5.4'!$B$4:$D$4</c:f>
              <c:strCache>
                <c:ptCount val="3"/>
                <c:pt idx="0">
                  <c:v>Duben</c:v>
                </c:pt>
                <c:pt idx="1">
                  <c:v>Květen</c:v>
                </c:pt>
                <c:pt idx="2">
                  <c:v>Červen</c:v>
                </c:pt>
              </c:strCache>
            </c:strRef>
          </c:cat>
          <c:val>
            <c:numRef>
              <c:f>'5.4'!$B$8:$D$8</c:f>
              <c:numCache>
                <c:formatCode>#\ ##0.0</c:formatCode>
                <c:ptCount val="3"/>
                <c:pt idx="0">
                  <c:v>719233.5140000002</c:v>
                </c:pt>
                <c:pt idx="1">
                  <c:v>281948.429</c:v>
                </c:pt>
                <c:pt idx="2">
                  <c:v>202089.48300000004</c:v>
                </c:pt>
              </c:numCache>
            </c:numRef>
          </c:val>
          <c:extLst>
            <c:ext xmlns:c16="http://schemas.microsoft.com/office/drawing/2014/chart" uri="{C3380CC4-5D6E-409C-BE32-E72D297353CC}">
              <c16:uniqueId val="{00000008-1AED-4DA8-87E2-E2B58DBE8113}"/>
            </c:ext>
          </c:extLst>
        </c:ser>
        <c:ser>
          <c:idx val="2"/>
          <c:order val="2"/>
          <c:tx>
            <c:strRef>
              <c:f>'5.4'!$A$9</c:f>
              <c:strCache>
                <c:ptCount val="1"/>
                <c:pt idx="0">
                  <c:v>Černouhelné kaly a granulát</c:v>
                </c:pt>
              </c:strCache>
            </c:strRef>
          </c:tx>
          <c:spPr>
            <a:solidFill>
              <a:schemeClr val="accent3"/>
            </a:solidFill>
          </c:spPr>
          <c:invertIfNegative val="0"/>
          <c:cat>
            <c:strRef>
              <c:f>'5.4'!$B$4:$D$4</c:f>
              <c:strCache>
                <c:ptCount val="3"/>
                <c:pt idx="0">
                  <c:v>Duben</c:v>
                </c:pt>
                <c:pt idx="1">
                  <c:v>Květen</c:v>
                </c:pt>
                <c:pt idx="2">
                  <c:v>Červen</c:v>
                </c:pt>
              </c:strCache>
            </c:strRef>
          </c:cat>
          <c:val>
            <c:numRef>
              <c:f>'5.4'!$B$9:$D$9</c:f>
              <c:numCache>
                <c:formatCode>#\ ##0.0</c:formatCode>
                <c:ptCount val="3"/>
                <c:pt idx="0">
                  <c:v>6686.37</c:v>
                </c:pt>
                <c:pt idx="1">
                  <c:v>2643.53</c:v>
                </c:pt>
                <c:pt idx="2">
                  <c:v>82.71</c:v>
                </c:pt>
              </c:numCache>
            </c:numRef>
          </c:val>
          <c:extLst>
            <c:ext xmlns:c16="http://schemas.microsoft.com/office/drawing/2014/chart" uri="{C3380CC4-5D6E-409C-BE32-E72D297353CC}">
              <c16:uniqueId val="{00000009-1AED-4DA8-87E2-E2B58DBE8113}"/>
            </c:ext>
          </c:extLst>
        </c:ser>
        <c:ser>
          <c:idx val="3"/>
          <c:order val="3"/>
          <c:tx>
            <c:strRef>
              <c:f>'5.4'!$A$10</c:f>
              <c:strCache>
                <c:ptCount val="1"/>
                <c:pt idx="0">
                  <c:v>Hnědé uhlí tříděné</c:v>
                </c:pt>
              </c:strCache>
            </c:strRef>
          </c:tx>
          <c:spPr>
            <a:solidFill>
              <a:schemeClr val="accent4"/>
            </a:solidFill>
          </c:spPr>
          <c:invertIfNegative val="0"/>
          <c:cat>
            <c:strRef>
              <c:f>'5.4'!$B$4:$D$4</c:f>
              <c:strCache>
                <c:ptCount val="3"/>
                <c:pt idx="0">
                  <c:v>Duben</c:v>
                </c:pt>
                <c:pt idx="1">
                  <c:v>Květen</c:v>
                </c:pt>
                <c:pt idx="2">
                  <c:v>Červen</c:v>
                </c:pt>
              </c:strCache>
            </c:strRef>
          </c:cat>
          <c:val>
            <c:numRef>
              <c:f>'5.4'!$B$10:$D$10</c:f>
              <c:numCache>
                <c:formatCode>#\ ##0.0</c:formatCode>
                <c:ptCount val="3"/>
                <c:pt idx="0">
                  <c:v>230904.36400000003</c:v>
                </c:pt>
                <c:pt idx="1">
                  <c:v>122157.52200000001</c:v>
                </c:pt>
                <c:pt idx="2">
                  <c:v>113551.44799999999</c:v>
                </c:pt>
              </c:numCache>
            </c:numRef>
          </c:val>
          <c:extLst>
            <c:ext xmlns:c16="http://schemas.microsoft.com/office/drawing/2014/chart" uri="{C3380CC4-5D6E-409C-BE32-E72D297353CC}">
              <c16:uniqueId val="{0000000A-1AED-4DA8-87E2-E2B58DBE8113}"/>
            </c:ext>
          </c:extLst>
        </c:ser>
        <c:ser>
          <c:idx val="4"/>
          <c:order val="4"/>
          <c:tx>
            <c:strRef>
              <c:f>'5.4'!$A$11</c:f>
              <c:strCache>
                <c:ptCount val="1"/>
                <c:pt idx="0">
                  <c:v>Hnědé uhlí průmyslové</c:v>
                </c:pt>
              </c:strCache>
            </c:strRef>
          </c:tx>
          <c:spPr>
            <a:solidFill>
              <a:schemeClr val="accent5"/>
            </a:solidFill>
          </c:spPr>
          <c:invertIfNegative val="0"/>
          <c:cat>
            <c:strRef>
              <c:f>'5.4'!$B$4:$D$4</c:f>
              <c:strCache>
                <c:ptCount val="3"/>
                <c:pt idx="0">
                  <c:v>Duben</c:v>
                </c:pt>
                <c:pt idx="1">
                  <c:v>Květen</c:v>
                </c:pt>
                <c:pt idx="2">
                  <c:v>Červen</c:v>
                </c:pt>
              </c:strCache>
            </c:strRef>
          </c:cat>
          <c:val>
            <c:numRef>
              <c:f>'5.4'!$B$11:$D$11</c:f>
              <c:numCache>
                <c:formatCode>#\ ##0.0</c:formatCode>
                <c:ptCount val="3"/>
                <c:pt idx="0">
                  <c:v>3216620.2759999996</c:v>
                </c:pt>
                <c:pt idx="1">
                  <c:v>1450139.5379999999</c:v>
                </c:pt>
                <c:pt idx="2">
                  <c:v>1082788.6100000001</c:v>
                </c:pt>
              </c:numCache>
            </c:numRef>
          </c:val>
          <c:extLst>
            <c:ext xmlns:c16="http://schemas.microsoft.com/office/drawing/2014/chart" uri="{C3380CC4-5D6E-409C-BE32-E72D297353CC}">
              <c16:uniqueId val="{0000000B-1AED-4DA8-87E2-E2B58DBE8113}"/>
            </c:ext>
          </c:extLst>
        </c:ser>
        <c:ser>
          <c:idx val="5"/>
          <c:order val="5"/>
          <c:tx>
            <c:strRef>
              <c:f>'5.4'!$A$12</c:f>
              <c:strCache>
                <c:ptCount val="1"/>
                <c:pt idx="0">
                  <c:v>Hnědé uhlí - Brikety</c:v>
                </c:pt>
              </c:strCache>
            </c:strRef>
          </c:tx>
          <c:spPr>
            <a:solidFill>
              <a:schemeClr val="accent6"/>
            </a:solidFill>
          </c:spPr>
          <c:invertIfNegative val="0"/>
          <c:cat>
            <c:strRef>
              <c:f>'5.4'!$B$4:$D$4</c:f>
              <c:strCache>
                <c:ptCount val="3"/>
                <c:pt idx="0">
                  <c:v>Duben</c:v>
                </c:pt>
                <c:pt idx="1">
                  <c:v>Květen</c:v>
                </c:pt>
                <c:pt idx="2">
                  <c:v>Červen</c:v>
                </c:pt>
              </c:strCache>
            </c:strRef>
          </c:cat>
          <c:val>
            <c:numRef>
              <c:f>'5.4'!$B$12:$D$12</c:f>
              <c:numCache>
                <c:formatCode>#\ ##0.0</c:formatCode>
                <c:ptCount val="3"/>
                <c:pt idx="0">
                  <c:v>138</c:v>
                </c:pt>
                <c:pt idx="1">
                  <c:v>0</c:v>
                </c:pt>
                <c:pt idx="2">
                  <c:v>0</c:v>
                </c:pt>
              </c:numCache>
            </c:numRef>
          </c:val>
          <c:extLst>
            <c:ext xmlns:c16="http://schemas.microsoft.com/office/drawing/2014/chart" uri="{C3380CC4-5D6E-409C-BE32-E72D297353CC}">
              <c16:uniqueId val="{0000000C-1AED-4DA8-87E2-E2B58DBE8113}"/>
            </c:ext>
          </c:extLst>
        </c:ser>
        <c:ser>
          <c:idx val="6"/>
          <c:order val="6"/>
          <c:tx>
            <c:strRef>
              <c:f>'5.4'!$A$13</c:f>
              <c:strCache>
                <c:ptCount val="1"/>
                <c:pt idx="0">
                  <c:v>Hnědé uhlí - Lignit</c:v>
                </c:pt>
              </c:strCache>
            </c:strRef>
          </c:tx>
          <c:spPr>
            <a:solidFill>
              <a:srgbClr val="F0948F"/>
            </a:solidFill>
          </c:spPr>
          <c:invertIfNegative val="0"/>
          <c:cat>
            <c:strRef>
              <c:f>'5.4'!$B$4:$D$4</c:f>
              <c:strCache>
                <c:ptCount val="3"/>
                <c:pt idx="0">
                  <c:v>Duben</c:v>
                </c:pt>
                <c:pt idx="1">
                  <c:v>Květen</c:v>
                </c:pt>
                <c:pt idx="2">
                  <c:v>Červen</c:v>
                </c:pt>
              </c:strCache>
            </c:strRef>
          </c:cat>
          <c:val>
            <c:numRef>
              <c:f>'5.4'!$B$13:$D$13</c:f>
              <c:numCache>
                <c:formatCode>#\ ##0.0</c:formatCode>
                <c:ptCount val="3"/>
                <c:pt idx="0">
                  <c:v>0</c:v>
                </c:pt>
                <c:pt idx="1">
                  <c:v>0</c:v>
                </c:pt>
                <c:pt idx="2">
                  <c:v>0</c:v>
                </c:pt>
              </c:numCache>
            </c:numRef>
          </c:val>
          <c:extLst>
            <c:ext xmlns:c16="http://schemas.microsoft.com/office/drawing/2014/chart" uri="{C3380CC4-5D6E-409C-BE32-E72D297353CC}">
              <c16:uniqueId val="{0000000D-1AED-4DA8-87E2-E2B58DBE8113}"/>
            </c:ext>
          </c:extLst>
        </c:ser>
        <c:ser>
          <c:idx val="7"/>
          <c:order val="7"/>
          <c:tx>
            <c:strRef>
              <c:f>'5.4'!$A$14</c:f>
              <c:strCache>
                <c:ptCount val="1"/>
                <c:pt idx="0">
                  <c:v>Hnědé uhlí - Mourové kaly</c:v>
                </c:pt>
              </c:strCache>
            </c:strRef>
          </c:tx>
          <c:spPr>
            <a:solidFill>
              <a:srgbClr val="F7C9C7"/>
            </a:solidFill>
          </c:spPr>
          <c:invertIfNegative val="0"/>
          <c:cat>
            <c:strRef>
              <c:f>'5.4'!$B$4:$D$4</c:f>
              <c:strCache>
                <c:ptCount val="3"/>
                <c:pt idx="0">
                  <c:v>Duben</c:v>
                </c:pt>
                <c:pt idx="1">
                  <c:v>Květen</c:v>
                </c:pt>
                <c:pt idx="2">
                  <c:v>Červen</c:v>
                </c:pt>
              </c:strCache>
            </c:strRef>
          </c:cat>
          <c:val>
            <c:numRef>
              <c:f>'5.4'!$B$14:$D$14</c:f>
              <c:numCache>
                <c:formatCode>#\ ##0.0</c:formatCode>
                <c:ptCount val="3"/>
                <c:pt idx="0">
                  <c:v>0</c:v>
                </c:pt>
                <c:pt idx="1">
                  <c:v>0</c:v>
                </c:pt>
                <c:pt idx="2">
                  <c:v>0</c:v>
                </c:pt>
              </c:numCache>
            </c:numRef>
          </c:val>
          <c:extLst>
            <c:ext xmlns:c16="http://schemas.microsoft.com/office/drawing/2014/chart" uri="{C3380CC4-5D6E-409C-BE32-E72D297353CC}">
              <c16:uniqueId val="{0000000E-1AED-4DA8-87E2-E2B58DBE8113}"/>
            </c:ext>
          </c:extLst>
        </c:ser>
        <c:dLbls>
          <c:showLegendKey val="0"/>
          <c:showVal val="0"/>
          <c:showCatName val="0"/>
          <c:showSerName val="0"/>
          <c:showPercent val="0"/>
          <c:showBubbleSize val="0"/>
        </c:dLbls>
        <c:gapWidth val="50"/>
        <c:overlap val="100"/>
        <c:axId val="233164800"/>
        <c:axId val="233166336"/>
      </c:barChart>
      <c:catAx>
        <c:axId val="233164800"/>
        <c:scaling>
          <c:orientation val="minMax"/>
        </c:scaling>
        <c:delete val="0"/>
        <c:axPos val="b"/>
        <c:numFmt formatCode="General" sourceLinked="1"/>
        <c:majorTickMark val="none"/>
        <c:minorTickMark val="none"/>
        <c:tickLblPos val="nextTo"/>
        <c:txPr>
          <a:bodyPr/>
          <a:lstStyle/>
          <a:p>
            <a:pPr>
              <a:defRPr sz="900"/>
            </a:pPr>
            <a:endParaRPr lang="cs-CZ"/>
          </a:p>
        </c:txPr>
        <c:crossAx val="233166336"/>
        <c:crosses val="autoZero"/>
        <c:auto val="1"/>
        <c:lblAlgn val="ctr"/>
        <c:lblOffset val="100"/>
        <c:noMultiLvlLbl val="0"/>
      </c:catAx>
      <c:valAx>
        <c:axId val="233166336"/>
        <c:scaling>
          <c:orientation val="minMax"/>
          <c:max val="5000000"/>
        </c:scaling>
        <c:delete val="0"/>
        <c:axPos val="l"/>
        <c:majorGridlines/>
        <c:numFmt formatCode="#,##0" sourceLinked="0"/>
        <c:majorTickMark val="none"/>
        <c:minorTickMark val="none"/>
        <c:tickLblPos val="nextTo"/>
        <c:spPr>
          <a:ln>
            <a:noFill/>
          </a:ln>
        </c:spPr>
        <c:txPr>
          <a:bodyPr/>
          <a:lstStyle/>
          <a:p>
            <a:pPr>
              <a:defRPr sz="900"/>
            </a:pPr>
            <a:endParaRPr lang="cs-CZ"/>
          </a:p>
        </c:txPr>
        <c:crossAx val="233164800"/>
        <c:crosses val="autoZero"/>
        <c:crossBetween val="between"/>
      </c:valAx>
    </c:plotArea>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a:solidFill>
                  <a:schemeClr val="tx2"/>
                </a:solidFill>
              </a:rPr>
              <a:t>Podíl kategori</a:t>
            </a:r>
            <a:r>
              <a:rPr lang="cs-CZ" sz="1000">
                <a:solidFill>
                  <a:schemeClr val="tx2"/>
                </a:solidFill>
              </a:rPr>
              <a:t>í</a:t>
            </a:r>
            <a:r>
              <a:rPr lang="en-US" sz="1000">
                <a:solidFill>
                  <a:schemeClr val="tx2"/>
                </a:solidFill>
              </a:rPr>
              <a:t> biomasy na </a:t>
            </a:r>
            <a:r>
              <a:rPr lang="cs-CZ" sz="1000">
                <a:solidFill>
                  <a:schemeClr val="tx2"/>
                </a:solidFill>
              </a:rPr>
              <a:t>dodávkách tepla</a:t>
            </a:r>
          </a:p>
        </c:rich>
      </c:tx>
      <c:layout>
        <c:manualLayout>
          <c:xMode val="edge"/>
          <c:yMode val="edge"/>
          <c:x val="3.7111846888722945E-3"/>
          <c:y val="0"/>
        </c:manualLayout>
      </c:layout>
      <c:overlay val="0"/>
    </c:title>
    <c:autoTitleDeleted val="0"/>
    <c:plotArea>
      <c:layout>
        <c:manualLayout>
          <c:layoutTarget val="inner"/>
          <c:xMode val="edge"/>
          <c:yMode val="edge"/>
          <c:x val="0.15287983604955879"/>
          <c:y val="0.3196423387697967"/>
          <c:w val="0.58315899274469118"/>
          <c:h val="0.57552121611561824"/>
        </c:manualLayout>
      </c:layout>
      <c:doughnutChart>
        <c:varyColors val="1"/>
        <c:ser>
          <c:idx val="0"/>
          <c:order val="0"/>
          <c:dPt>
            <c:idx val="5"/>
            <c:bubble3D val="0"/>
            <c:spPr>
              <a:solidFill>
                <a:schemeClr val="accent6"/>
              </a:solidFill>
            </c:spPr>
            <c:extLst>
              <c:ext xmlns:c16="http://schemas.microsoft.com/office/drawing/2014/chart" uri="{C3380CC4-5D6E-409C-BE32-E72D297353CC}">
                <c16:uniqueId val="{00000000-D9EB-4D55-9B74-18198FE7428B}"/>
              </c:ext>
            </c:extLst>
          </c:dPt>
          <c:dLbls>
            <c:dLbl>
              <c:idx val="0"/>
              <c:layout>
                <c:manualLayout>
                  <c:x val="0.16179010491826748"/>
                  <c:y val="-0.11441853760495876"/>
                </c:manualLayout>
              </c:layout>
              <c:spPr>
                <a:no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layout>
                    <c:manualLayout>
                      <c:w val="0.20657525394730994"/>
                      <c:h val="0.15495071075452346"/>
                    </c:manualLayout>
                  </c15:layout>
                </c:ext>
                <c:ext xmlns:c16="http://schemas.microsoft.com/office/drawing/2014/chart" uri="{C3380CC4-5D6E-409C-BE32-E72D297353CC}">
                  <c16:uniqueId val="{00000003-BCDB-4504-ADDF-2645B1B6ACA4}"/>
                </c:ext>
              </c:extLst>
            </c:dLbl>
            <c:dLbl>
              <c:idx val="2"/>
              <c:delete val="1"/>
              <c:extLst>
                <c:ext xmlns:c15="http://schemas.microsoft.com/office/drawing/2012/chart" uri="{CE6537A1-D6FC-4f65-9D91-7224C49458BB}"/>
                <c:ext xmlns:c16="http://schemas.microsoft.com/office/drawing/2014/chart" uri="{C3380CC4-5D6E-409C-BE32-E72D297353CC}">
                  <c16:uniqueId val="{00000000-14BA-41E8-81F4-B85652C4646D}"/>
                </c:ext>
              </c:extLst>
            </c:dLbl>
            <c:dLbl>
              <c:idx val="3"/>
              <c:delete val="1"/>
              <c:extLst>
                <c:ext xmlns:c15="http://schemas.microsoft.com/office/drawing/2012/chart" uri="{CE6537A1-D6FC-4f65-9D91-7224C49458BB}"/>
                <c:ext xmlns:c16="http://schemas.microsoft.com/office/drawing/2014/chart" uri="{C3380CC4-5D6E-409C-BE32-E72D297353CC}">
                  <c16:uniqueId val="{00000001-14BA-41E8-81F4-B85652C4646D}"/>
                </c:ext>
              </c:extLst>
            </c:dLbl>
            <c:dLbl>
              <c:idx val="4"/>
              <c:delete val="1"/>
              <c:extLst>
                <c:ext xmlns:c15="http://schemas.microsoft.com/office/drawing/2012/chart" uri="{CE6537A1-D6FC-4f65-9D91-7224C49458BB}"/>
                <c:ext xmlns:c16="http://schemas.microsoft.com/office/drawing/2014/chart" uri="{C3380CC4-5D6E-409C-BE32-E72D297353CC}">
                  <c16:uniqueId val="{00000002-14BA-41E8-81F4-B85652C4646D}"/>
                </c:ext>
              </c:extLst>
            </c:dLbl>
            <c:dLbl>
              <c:idx val="6"/>
              <c:layout>
                <c:manualLayout>
                  <c:x val="-4.1308111894025716E-2"/>
                  <c:y val="-0.13175467966631613"/>
                </c:manualLayout>
              </c:layout>
              <c:spPr>
                <a:no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CDB-4504-ADDF-2645B1B6ACA4}"/>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'5.4'!$A$22:$A$28</c:f>
              <c:strCache>
                <c:ptCount val="7"/>
                <c:pt idx="0">
                  <c:v>Brikety a pelety</c:v>
                </c:pt>
                <c:pt idx="1">
                  <c:v>Celulózové výluhy</c:v>
                </c:pt>
                <c:pt idx="2">
                  <c:v>Kapalná biopaliva</c:v>
                </c:pt>
                <c:pt idx="3">
                  <c:v>Ostatní biomasa</c:v>
                </c:pt>
                <c:pt idx="4">
                  <c:v>Palivové dříví</c:v>
                </c:pt>
                <c:pt idx="5">
                  <c:v>Piliny, kůra, štěpky, dřevní odpad</c:v>
                </c:pt>
                <c:pt idx="6">
                  <c:v>Rostlinné materiály neaglomerované</c:v>
                </c:pt>
              </c:strCache>
            </c:strRef>
          </c:cat>
          <c:val>
            <c:numRef>
              <c:f>'5.4'!$E$22:$E$28</c:f>
              <c:numCache>
                <c:formatCode>0%</c:formatCode>
                <c:ptCount val="7"/>
                <c:pt idx="0">
                  <c:v>4.2009375323831775E-2</c:v>
                </c:pt>
                <c:pt idx="1">
                  <c:v>0.11829126568506476</c:v>
                </c:pt>
                <c:pt idx="2">
                  <c:v>0</c:v>
                </c:pt>
                <c:pt idx="3">
                  <c:v>0</c:v>
                </c:pt>
                <c:pt idx="4">
                  <c:v>0</c:v>
                </c:pt>
                <c:pt idx="5">
                  <c:v>0.80627833912897018</c:v>
                </c:pt>
                <c:pt idx="6">
                  <c:v>3.3421019862133208E-2</c:v>
                </c:pt>
              </c:numCache>
            </c:numRef>
          </c:val>
          <c:extLst>
            <c:ext xmlns:c16="http://schemas.microsoft.com/office/drawing/2014/chart" uri="{C3380CC4-5D6E-409C-BE32-E72D297353CC}">
              <c16:uniqueId val="{00000003-14BA-41E8-81F4-B85652C4646D}"/>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z </a:t>
            </a:r>
            <a:r>
              <a:rPr lang="cs-CZ" sz="1000" b="1" i="0" u="none" strike="noStrike" baseline="0">
                <a:solidFill>
                  <a:schemeClr val="tx2"/>
                </a:solidFill>
                <a:effectLst/>
              </a:rPr>
              <a:t>biomasy</a:t>
            </a:r>
            <a:r>
              <a:rPr lang="cs-CZ" sz="1000">
                <a:solidFill>
                  <a:schemeClr val="tx2"/>
                </a:solidFill>
              </a:rPr>
              <a:t> (TJ)</a:t>
            </a:r>
            <a:endParaRPr lang="en-US" sz="1000">
              <a:solidFill>
                <a:schemeClr val="tx2"/>
              </a:solidFill>
            </a:endParaRPr>
          </a:p>
        </c:rich>
      </c:tx>
      <c:layout>
        <c:manualLayout>
          <c:xMode val="edge"/>
          <c:yMode val="edge"/>
          <c:x val="0"/>
          <c:y val="0"/>
        </c:manualLayout>
      </c:layout>
      <c:overlay val="1"/>
    </c:title>
    <c:autoTitleDeleted val="0"/>
    <c:plotArea>
      <c:layout>
        <c:manualLayout>
          <c:layoutTarget val="inner"/>
          <c:xMode val="edge"/>
          <c:yMode val="edge"/>
          <c:x val="0.14918381912787218"/>
          <c:y val="0.20077493480694161"/>
          <c:w val="0.85081618087212785"/>
          <c:h val="0.60354473072218429"/>
        </c:manualLayout>
      </c:layout>
      <c:barChart>
        <c:barDir val="col"/>
        <c:grouping val="stacked"/>
        <c:varyColors val="0"/>
        <c:ser>
          <c:idx val="0"/>
          <c:order val="0"/>
          <c:tx>
            <c:strRef>
              <c:f>'5.4'!$A$22</c:f>
              <c:strCache>
                <c:ptCount val="1"/>
                <c:pt idx="0">
                  <c:v>Brikety a pelety</c:v>
                </c:pt>
              </c:strCache>
            </c:strRef>
          </c:tx>
          <c:invertIfNegative val="0"/>
          <c:dPt>
            <c:idx val="1"/>
            <c:invertIfNegative val="0"/>
            <c:bubble3D val="0"/>
            <c:explosion val="51"/>
            <c:extLst>
              <c:ext xmlns:c16="http://schemas.microsoft.com/office/drawing/2014/chart" uri="{C3380CC4-5D6E-409C-BE32-E72D297353CC}">
                <c16:uniqueId val="{00000000-C6A9-4A0A-9229-85C442BD0CF3}"/>
              </c:ext>
            </c:extLst>
          </c:dPt>
          <c:dPt>
            <c:idx val="3"/>
            <c:invertIfNegative val="0"/>
            <c:bubble3D val="0"/>
            <c:explosion val="52"/>
            <c:extLst>
              <c:ext xmlns:c16="http://schemas.microsoft.com/office/drawing/2014/chart" uri="{C3380CC4-5D6E-409C-BE32-E72D297353CC}">
                <c16:uniqueId val="{00000001-C6A9-4A0A-9229-85C442BD0CF3}"/>
              </c:ext>
            </c:extLst>
          </c:dPt>
          <c:dPt>
            <c:idx val="4"/>
            <c:invertIfNegative val="0"/>
            <c:bubble3D val="0"/>
            <c:extLst>
              <c:ext xmlns:c16="http://schemas.microsoft.com/office/drawing/2014/chart" uri="{C3380CC4-5D6E-409C-BE32-E72D297353CC}">
                <c16:uniqueId val="{00000002-C6A9-4A0A-9229-85C442BD0CF3}"/>
              </c:ext>
            </c:extLst>
          </c:dPt>
          <c:dPt>
            <c:idx val="5"/>
            <c:invertIfNegative val="0"/>
            <c:bubble3D val="0"/>
            <c:extLst>
              <c:ext xmlns:c16="http://schemas.microsoft.com/office/drawing/2014/chart" uri="{C3380CC4-5D6E-409C-BE32-E72D297353CC}">
                <c16:uniqueId val="{00000003-C6A9-4A0A-9229-85C442BD0CF3}"/>
              </c:ext>
            </c:extLst>
          </c:dPt>
          <c:dPt>
            <c:idx val="6"/>
            <c:invertIfNegative val="0"/>
            <c:bubble3D val="0"/>
            <c:extLst>
              <c:ext xmlns:c16="http://schemas.microsoft.com/office/drawing/2014/chart" uri="{C3380CC4-5D6E-409C-BE32-E72D297353CC}">
                <c16:uniqueId val="{00000004-C6A9-4A0A-9229-85C442BD0CF3}"/>
              </c:ext>
            </c:extLst>
          </c:dPt>
          <c:dPt>
            <c:idx val="7"/>
            <c:invertIfNegative val="0"/>
            <c:bubble3D val="0"/>
            <c:extLst>
              <c:ext xmlns:c16="http://schemas.microsoft.com/office/drawing/2014/chart" uri="{C3380CC4-5D6E-409C-BE32-E72D297353CC}">
                <c16:uniqueId val="{00000005-C6A9-4A0A-9229-85C442BD0CF3}"/>
              </c:ext>
            </c:extLst>
          </c:dPt>
          <c:cat>
            <c:strRef>
              <c:f>'5.4'!$B$19:$D$19</c:f>
              <c:strCache>
                <c:ptCount val="3"/>
                <c:pt idx="0">
                  <c:v>Duben</c:v>
                </c:pt>
                <c:pt idx="1">
                  <c:v>Květen</c:v>
                </c:pt>
                <c:pt idx="2">
                  <c:v>Červen</c:v>
                </c:pt>
              </c:strCache>
            </c:strRef>
          </c:cat>
          <c:val>
            <c:numRef>
              <c:f>'5.4'!$B$22:$D$22</c:f>
              <c:numCache>
                <c:formatCode>#\ ##0.0</c:formatCode>
                <c:ptCount val="3"/>
                <c:pt idx="0">
                  <c:v>38691.670621039644</c:v>
                </c:pt>
                <c:pt idx="1">
                  <c:v>17173.337538107909</c:v>
                </c:pt>
                <c:pt idx="2">
                  <c:v>10217.060000000001</c:v>
                </c:pt>
              </c:numCache>
            </c:numRef>
          </c:val>
          <c:extLst>
            <c:ext xmlns:c16="http://schemas.microsoft.com/office/drawing/2014/chart" uri="{C3380CC4-5D6E-409C-BE32-E72D297353CC}">
              <c16:uniqueId val="{00000006-C6A9-4A0A-9229-85C442BD0CF3}"/>
            </c:ext>
          </c:extLst>
        </c:ser>
        <c:ser>
          <c:idx val="1"/>
          <c:order val="1"/>
          <c:tx>
            <c:strRef>
              <c:f>'5.4'!$A$23</c:f>
              <c:strCache>
                <c:ptCount val="1"/>
                <c:pt idx="0">
                  <c:v>Celulózové výluhy</c:v>
                </c:pt>
              </c:strCache>
            </c:strRef>
          </c:tx>
          <c:invertIfNegative val="0"/>
          <c:cat>
            <c:strRef>
              <c:f>'5.4'!$B$19:$D$19</c:f>
              <c:strCache>
                <c:ptCount val="3"/>
                <c:pt idx="0">
                  <c:v>Duben</c:v>
                </c:pt>
                <c:pt idx="1">
                  <c:v>Květen</c:v>
                </c:pt>
                <c:pt idx="2">
                  <c:v>Červen</c:v>
                </c:pt>
              </c:strCache>
            </c:strRef>
          </c:cat>
          <c:val>
            <c:numRef>
              <c:f>'5.4'!$B$23:$D$23</c:f>
              <c:numCache>
                <c:formatCode>#\ ##0.0</c:formatCode>
                <c:ptCount val="3"/>
                <c:pt idx="0">
                  <c:v>67301.149999999994</c:v>
                </c:pt>
                <c:pt idx="1">
                  <c:v>63067.64</c:v>
                </c:pt>
                <c:pt idx="2">
                  <c:v>55707.09</c:v>
                </c:pt>
              </c:numCache>
            </c:numRef>
          </c:val>
          <c:extLst>
            <c:ext xmlns:c16="http://schemas.microsoft.com/office/drawing/2014/chart" uri="{C3380CC4-5D6E-409C-BE32-E72D297353CC}">
              <c16:uniqueId val="{00000007-C6A9-4A0A-9229-85C442BD0CF3}"/>
            </c:ext>
          </c:extLst>
        </c:ser>
        <c:ser>
          <c:idx val="2"/>
          <c:order val="2"/>
          <c:tx>
            <c:strRef>
              <c:f>'5.4'!$A$24</c:f>
              <c:strCache>
                <c:ptCount val="1"/>
                <c:pt idx="0">
                  <c:v>Kapalná biopaliva</c:v>
                </c:pt>
              </c:strCache>
            </c:strRef>
          </c:tx>
          <c:invertIfNegative val="0"/>
          <c:cat>
            <c:strRef>
              <c:f>'5.4'!$B$19:$D$19</c:f>
              <c:strCache>
                <c:ptCount val="3"/>
                <c:pt idx="0">
                  <c:v>Duben</c:v>
                </c:pt>
                <c:pt idx="1">
                  <c:v>Květen</c:v>
                </c:pt>
                <c:pt idx="2">
                  <c:v>Červen</c:v>
                </c:pt>
              </c:strCache>
            </c:strRef>
          </c:cat>
          <c:val>
            <c:numRef>
              <c:f>'5.4'!$B$24:$D$24</c:f>
              <c:numCache>
                <c:formatCode>#\ ##0.0</c:formatCode>
                <c:ptCount val="3"/>
                <c:pt idx="0">
                  <c:v>0</c:v>
                </c:pt>
                <c:pt idx="1">
                  <c:v>0</c:v>
                </c:pt>
                <c:pt idx="2">
                  <c:v>0</c:v>
                </c:pt>
              </c:numCache>
            </c:numRef>
          </c:val>
          <c:extLst>
            <c:ext xmlns:c16="http://schemas.microsoft.com/office/drawing/2014/chart" uri="{C3380CC4-5D6E-409C-BE32-E72D297353CC}">
              <c16:uniqueId val="{00000008-C6A9-4A0A-9229-85C442BD0CF3}"/>
            </c:ext>
          </c:extLst>
        </c:ser>
        <c:ser>
          <c:idx val="3"/>
          <c:order val="3"/>
          <c:tx>
            <c:strRef>
              <c:f>'5.4'!$A$25</c:f>
              <c:strCache>
                <c:ptCount val="1"/>
                <c:pt idx="0">
                  <c:v>Ostatní biomasa</c:v>
                </c:pt>
              </c:strCache>
            </c:strRef>
          </c:tx>
          <c:invertIfNegative val="0"/>
          <c:cat>
            <c:strRef>
              <c:f>'5.4'!$B$19:$D$19</c:f>
              <c:strCache>
                <c:ptCount val="3"/>
                <c:pt idx="0">
                  <c:v>Duben</c:v>
                </c:pt>
                <c:pt idx="1">
                  <c:v>Květen</c:v>
                </c:pt>
                <c:pt idx="2">
                  <c:v>Červen</c:v>
                </c:pt>
              </c:strCache>
            </c:strRef>
          </c:cat>
          <c:val>
            <c:numRef>
              <c:f>'5.4'!$B$25:$D$25</c:f>
              <c:numCache>
                <c:formatCode>#\ ##0.0</c:formatCode>
                <c:ptCount val="3"/>
                <c:pt idx="0">
                  <c:v>0</c:v>
                </c:pt>
                <c:pt idx="1">
                  <c:v>0</c:v>
                </c:pt>
                <c:pt idx="2">
                  <c:v>0</c:v>
                </c:pt>
              </c:numCache>
            </c:numRef>
          </c:val>
          <c:extLst>
            <c:ext xmlns:c16="http://schemas.microsoft.com/office/drawing/2014/chart" uri="{C3380CC4-5D6E-409C-BE32-E72D297353CC}">
              <c16:uniqueId val="{00000009-C6A9-4A0A-9229-85C442BD0CF3}"/>
            </c:ext>
          </c:extLst>
        </c:ser>
        <c:ser>
          <c:idx val="4"/>
          <c:order val="4"/>
          <c:tx>
            <c:strRef>
              <c:f>'5.4'!$A$26</c:f>
              <c:strCache>
                <c:ptCount val="1"/>
                <c:pt idx="0">
                  <c:v>Palivové dříví</c:v>
                </c:pt>
              </c:strCache>
            </c:strRef>
          </c:tx>
          <c:invertIfNegative val="0"/>
          <c:cat>
            <c:strRef>
              <c:f>'5.4'!$B$19:$D$19</c:f>
              <c:strCache>
                <c:ptCount val="3"/>
                <c:pt idx="0">
                  <c:v>Duben</c:v>
                </c:pt>
                <c:pt idx="1">
                  <c:v>Květen</c:v>
                </c:pt>
                <c:pt idx="2">
                  <c:v>Červen</c:v>
                </c:pt>
              </c:strCache>
            </c:strRef>
          </c:cat>
          <c:val>
            <c:numRef>
              <c:f>'5.4'!$B$26:$D$26</c:f>
              <c:numCache>
                <c:formatCode>#\ ##0.0</c:formatCode>
                <c:ptCount val="3"/>
                <c:pt idx="0">
                  <c:v>0</c:v>
                </c:pt>
                <c:pt idx="1">
                  <c:v>0</c:v>
                </c:pt>
                <c:pt idx="2">
                  <c:v>0</c:v>
                </c:pt>
              </c:numCache>
            </c:numRef>
          </c:val>
          <c:extLst>
            <c:ext xmlns:c16="http://schemas.microsoft.com/office/drawing/2014/chart" uri="{C3380CC4-5D6E-409C-BE32-E72D297353CC}">
              <c16:uniqueId val="{0000000A-C6A9-4A0A-9229-85C442BD0CF3}"/>
            </c:ext>
          </c:extLst>
        </c:ser>
        <c:ser>
          <c:idx val="5"/>
          <c:order val="5"/>
          <c:tx>
            <c:strRef>
              <c:f>'5.4'!$A$27</c:f>
              <c:strCache>
                <c:ptCount val="1"/>
                <c:pt idx="0">
                  <c:v>Piliny, kůra, štěpky, dřevní odpad</c:v>
                </c:pt>
              </c:strCache>
            </c:strRef>
          </c:tx>
          <c:spPr>
            <a:solidFill>
              <a:schemeClr val="accent6"/>
            </a:solidFill>
          </c:spPr>
          <c:invertIfNegative val="0"/>
          <c:cat>
            <c:strRef>
              <c:f>'5.4'!$B$19:$D$19</c:f>
              <c:strCache>
                <c:ptCount val="3"/>
                <c:pt idx="0">
                  <c:v>Duben</c:v>
                </c:pt>
                <c:pt idx="1">
                  <c:v>Květen</c:v>
                </c:pt>
                <c:pt idx="2">
                  <c:v>Červen</c:v>
                </c:pt>
              </c:strCache>
            </c:strRef>
          </c:cat>
          <c:val>
            <c:numRef>
              <c:f>'5.4'!$B$27:$D$27</c:f>
              <c:numCache>
                <c:formatCode>#\ ##0.0</c:formatCode>
                <c:ptCount val="3"/>
                <c:pt idx="0">
                  <c:v>621835.0333789601</c:v>
                </c:pt>
                <c:pt idx="1">
                  <c:v>385411.62646189221</c:v>
                </c:pt>
                <c:pt idx="2">
                  <c:v>261054.51700000005</c:v>
                </c:pt>
              </c:numCache>
            </c:numRef>
          </c:val>
          <c:extLst>
            <c:ext xmlns:c16="http://schemas.microsoft.com/office/drawing/2014/chart" uri="{C3380CC4-5D6E-409C-BE32-E72D297353CC}">
              <c16:uniqueId val="{0000000B-C6A9-4A0A-9229-85C442BD0CF3}"/>
            </c:ext>
          </c:extLst>
        </c:ser>
        <c:ser>
          <c:idx val="6"/>
          <c:order val="6"/>
          <c:tx>
            <c:strRef>
              <c:f>'5.4'!$A$28</c:f>
              <c:strCache>
                <c:ptCount val="1"/>
                <c:pt idx="0">
                  <c:v>Rostlinné materiály neaglomerované</c:v>
                </c:pt>
              </c:strCache>
            </c:strRef>
          </c:tx>
          <c:spPr>
            <a:solidFill>
              <a:srgbClr val="F0948F"/>
            </a:solidFill>
          </c:spPr>
          <c:invertIfNegative val="0"/>
          <c:cat>
            <c:strRef>
              <c:f>'5.4'!$B$19:$D$19</c:f>
              <c:strCache>
                <c:ptCount val="3"/>
                <c:pt idx="0">
                  <c:v>Duben</c:v>
                </c:pt>
                <c:pt idx="1">
                  <c:v>Květen</c:v>
                </c:pt>
                <c:pt idx="2">
                  <c:v>Červen</c:v>
                </c:pt>
              </c:strCache>
            </c:strRef>
          </c:cat>
          <c:val>
            <c:numRef>
              <c:f>'5.4'!$B$28:$D$28</c:f>
              <c:numCache>
                <c:formatCode>#\ ##0.0</c:formatCode>
                <c:ptCount val="3"/>
                <c:pt idx="0">
                  <c:v>29782.281000000003</c:v>
                </c:pt>
                <c:pt idx="1">
                  <c:v>12576.054</c:v>
                </c:pt>
                <c:pt idx="2">
                  <c:v>10213.98</c:v>
                </c:pt>
              </c:numCache>
            </c:numRef>
          </c:val>
          <c:extLst>
            <c:ext xmlns:c16="http://schemas.microsoft.com/office/drawing/2014/chart" uri="{C3380CC4-5D6E-409C-BE32-E72D297353CC}">
              <c16:uniqueId val="{0000000C-C6A9-4A0A-9229-85C442BD0CF3}"/>
            </c:ext>
          </c:extLst>
        </c:ser>
        <c:dLbls>
          <c:showLegendKey val="0"/>
          <c:showVal val="0"/>
          <c:showCatName val="0"/>
          <c:showSerName val="0"/>
          <c:showPercent val="0"/>
          <c:showBubbleSize val="0"/>
        </c:dLbls>
        <c:gapWidth val="50"/>
        <c:overlap val="100"/>
        <c:axId val="233328640"/>
        <c:axId val="233330176"/>
      </c:barChart>
      <c:catAx>
        <c:axId val="233328640"/>
        <c:scaling>
          <c:orientation val="minMax"/>
        </c:scaling>
        <c:delete val="0"/>
        <c:axPos val="b"/>
        <c:numFmt formatCode="General" sourceLinked="1"/>
        <c:majorTickMark val="none"/>
        <c:minorTickMark val="none"/>
        <c:tickLblPos val="nextTo"/>
        <c:txPr>
          <a:bodyPr/>
          <a:lstStyle/>
          <a:p>
            <a:pPr>
              <a:defRPr sz="900"/>
            </a:pPr>
            <a:endParaRPr lang="cs-CZ"/>
          </a:p>
        </c:txPr>
        <c:crossAx val="233330176"/>
        <c:crosses val="autoZero"/>
        <c:auto val="1"/>
        <c:lblAlgn val="ctr"/>
        <c:lblOffset val="100"/>
        <c:noMultiLvlLbl val="0"/>
      </c:catAx>
      <c:valAx>
        <c:axId val="23333017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3328640"/>
        <c:crosses val="autoZero"/>
        <c:crossBetween val="between"/>
        <c:majorUnit val="200000"/>
      </c:valAx>
    </c:plotArea>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a:solidFill>
                  <a:schemeClr val="tx2"/>
                </a:solidFill>
              </a:rPr>
              <a:t>Podíl kategori</a:t>
            </a:r>
            <a:r>
              <a:rPr lang="cs-CZ" sz="1000">
                <a:solidFill>
                  <a:schemeClr val="tx2"/>
                </a:solidFill>
              </a:rPr>
              <a:t>í</a:t>
            </a:r>
            <a:r>
              <a:rPr lang="en-US" sz="1000">
                <a:solidFill>
                  <a:schemeClr val="tx2"/>
                </a:solidFill>
              </a:rPr>
              <a:t> </a:t>
            </a:r>
            <a:r>
              <a:rPr lang="cs-CZ" sz="1000">
                <a:solidFill>
                  <a:schemeClr val="tx2"/>
                </a:solidFill>
              </a:rPr>
              <a:t>bioplynu</a:t>
            </a:r>
            <a:r>
              <a:rPr lang="en-US" sz="1000">
                <a:solidFill>
                  <a:schemeClr val="tx2"/>
                </a:solidFill>
              </a:rPr>
              <a:t> na </a:t>
            </a:r>
            <a:r>
              <a:rPr lang="cs-CZ" sz="1000">
                <a:solidFill>
                  <a:schemeClr val="tx2"/>
                </a:solidFill>
              </a:rPr>
              <a:t>dodávkách tepla</a:t>
            </a:r>
          </a:p>
        </c:rich>
      </c:tx>
      <c:layout>
        <c:manualLayout>
          <c:xMode val="edge"/>
          <c:yMode val="edge"/>
          <c:x val="4.7782213039171476E-2"/>
          <c:y val="0"/>
        </c:manualLayout>
      </c:layout>
      <c:overlay val="0"/>
    </c:title>
    <c:autoTitleDeleted val="0"/>
    <c:plotArea>
      <c:layout>
        <c:manualLayout>
          <c:layoutTarget val="inner"/>
          <c:xMode val="edge"/>
          <c:yMode val="edge"/>
          <c:x val="0.15505077382568558"/>
          <c:y val="0.36383960117915298"/>
          <c:w val="0.470966603312517"/>
          <c:h val="0.54235345322472317"/>
        </c:manualLayout>
      </c:layout>
      <c:doughnutChart>
        <c:varyColors val="1"/>
        <c:ser>
          <c:idx val="0"/>
          <c:order val="0"/>
          <c:dLbls>
            <c:dLbl>
              <c:idx val="0"/>
              <c:numFmt formatCode="0%" sourceLinked="0"/>
              <c:spPr/>
              <c:txPr>
                <a:bodyPr/>
                <a:lstStyle/>
                <a:p>
                  <a:pPr>
                    <a:defRPr sz="900">
                      <a:solidFill>
                        <a:schemeClr val="bg1"/>
                      </a:solidFill>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extLst>
                <c:ext xmlns:c16="http://schemas.microsoft.com/office/drawing/2014/chart" uri="{C3380CC4-5D6E-409C-BE32-E72D297353CC}">
                  <c16:uniqueId val="{00000000-C87A-4AC0-B436-9882062371ED}"/>
                </c:ext>
              </c:extLst>
            </c:dLbl>
            <c:dLbl>
              <c:idx val="1"/>
              <c:layout>
                <c:manualLayout>
                  <c:x val="0.13123616937353927"/>
                  <c:y val="0.12104118019730301"/>
                </c:manualLayout>
              </c:layout>
              <c:numFmt formatCode="0.0%" sourceLinked="0"/>
              <c:spPr>
                <a:ln w="3175"/>
              </c:spPr>
              <c:txPr>
                <a:bodyPr/>
                <a:lstStyle/>
                <a:p>
                  <a:pPr>
                    <a:defRPr sz="900">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9CA-4385-9178-87F937D55918}"/>
                </c:ext>
              </c:extLst>
            </c:dLbl>
            <c:dLbl>
              <c:idx val="2"/>
              <c:spPr>
                <a:noFill/>
                <a:ln>
                  <a:noFill/>
                </a:ln>
                <a:effectLst/>
              </c:spPr>
              <c:txPr>
                <a:bodyPr/>
                <a:lstStyle/>
                <a:p>
                  <a:pPr>
                    <a:defRPr sz="900">
                      <a:solidFill>
                        <a:schemeClr val="bg1"/>
                      </a:solidFill>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extLst>
                <c:ext xmlns:c16="http://schemas.microsoft.com/office/drawing/2014/chart" uri="{C3380CC4-5D6E-409C-BE32-E72D297353CC}">
                  <c16:uniqueId val="{00000000-088D-48F6-83FC-D0F41AEA2FF1}"/>
                </c:ext>
              </c:extLst>
            </c:dLbl>
            <c:spPr>
              <a:noFill/>
              <a:ln>
                <a:noFill/>
              </a:ln>
              <a:effectLst/>
            </c:spPr>
            <c:txPr>
              <a:bodyPr/>
              <a:lstStyle/>
              <a:p>
                <a:pPr>
                  <a:defRPr sz="900">
                    <a:latin typeface="Arial" panose="020B0604020202020204" pitchFamily="34" charset="0"/>
                    <a:cs typeface="Arial" panose="020B0604020202020204" pitchFamily="34" charset="0"/>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'5.4'!$A$36:$A$38</c:f>
              <c:strCache>
                <c:ptCount val="3"/>
                <c:pt idx="0">
                  <c:v>Skládkový plyn</c:v>
                </c:pt>
                <c:pt idx="1">
                  <c:v>Kalový plyn (ČOV)</c:v>
                </c:pt>
                <c:pt idx="2">
                  <c:v>Ostatní bioplyn</c:v>
                </c:pt>
              </c:strCache>
            </c:strRef>
          </c:cat>
          <c:val>
            <c:numRef>
              <c:f>'5.4'!$E$36:$E$38</c:f>
              <c:numCache>
                <c:formatCode>0%</c:formatCode>
                <c:ptCount val="3"/>
                <c:pt idx="0">
                  <c:v>8.9659408628852771E-2</c:v>
                </c:pt>
                <c:pt idx="1">
                  <c:v>1.5311510342361508E-2</c:v>
                </c:pt>
                <c:pt idx="2">
                  <c:v>0.89502908102878576</c:v>
                </c:pt>
              </c:numCache>
            </c:numRef>
          </c:val>
          <c:extLst>
            <c:ext xmlns:c16="http://schemas.microsoft.com/office/drawing/2014/chart" uri="{C3380CC4-5D6E-409C-BE32-E72D297353CC}">
              <c16:uniqueId val="{00000002-89CA-4385-9178-87F937D55918}"/>
            </c:ext>
          </c:extLst>
        </c:ser>
        <c:dLbls>
          <c:showLegendKey val="0"/>
          <c:showVal val="0"/>
          <c:showCatName val="0"/>
          <c:showSerName val="0"/>
          <c:showPercent val="0"/>
          <c:showBubbleSize val="0"/>
          <c:showLeaderLines val="1"/>
        </c:dLbls>
        <c:firstSliceAng val="71"/>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a:t>
            </a:r>
            <a:r>
              <a:rPr lang="cs-CZ" sz="1000" baseline="0">
                <a:solidFill>
                  <a:schemeClr val="tx2"/>
                </a:solidFill>
              </a:rPr>
              <a:t>z bioplynu (TJ)</a:t>
            </a:r>
            <a:endParaRPr lang="cs-CZ" sz="1000">
              <a:solidFill>
                <a:schemeClr val="tx2"/>
              </a:solidFill>
            </a:endParaRPr>
          </a:p>
        </c:rich>
      </c:tx>
      <c:layout>
        <c:manualLayout>
          <c:xMode val="edge"/>
          <c:yMode val="edge"/>
          <c:x val="0"/>
          <c:y val="0"/>
        </c:manualLayout>
      </c:layout>
      <c:overlay val="0"/>
    </c:title>
    <c:autoTitleDeleted val="0"/>
    <c:plotArea>
      <c:layout>
        <c:manualLayout>
          <c:layoutTarget val="inner"/>
          <c:xMode val="edge"/>
          <c:yMode val="edge"/>
          <c:x val="0.1236734401910453"/>
          <c:y val="0.20874583333333332"/>
          <c:w val="0.84557883094801833"/>
          <c:h val="0.61349374999999995"/>
        </c:manualLayout>
      </c:layout>
      <c:barChart>
        <c:barDir val="col"/>
        <c:grouping val="stacked"/>
        <c:varyColors val="0"/>
        <c:ser>
          <c:idx val="0"/>
          <c:order val="0"/>
          <c:tx>
            <c:strRef>
              <c:f>'5.4'!$A$36</c:f>
              <c:strCache>
                <c:ptCount val="1"/>
                <c:pt idx="0">
                  <c:v>Skládkový plyn</c:v>
                </c:pt>
              </c:strCache>
            </c:strRef>
          </c:tx>
          <c:invertIfNegative val="0"/>
          <c:cat>
            <c:strRef>
              <c:f>'5.4'!$B$33:$D$33</c:f>
              <c:strCache>
                <c:ptCount val="3"/>
                <c:pt idx="0">
                  <c:v>Duben</c:v>
                </c:pt>
                <c:pt idx="1">
                  <c:v>Květen</c:v>
                </c:pt>
                <c:pt idx="2">
                  <c:v>Červen</c:v>
                </c:pt>
              </c:strCache>
            </c:strRef>
          </c:cat>
          <c:val>
            <c:numRef>
              <c:f>'5.4'!$B$36:$D$36</c:f>
              <c:numCache>
                <c:formatCode>#\ ##0.0</c:formatCode>
                <c:ptCount val="3"/>
                <c:pt idx="0">
                  <c:v>4554</c:v>
                </c:pt>
                <c:pt idx="1">
                  <c:v>3817</c:v>
                </c:pt>
                <c:pt idx="2">
                  <c:v>2752</c:v>
                </c:pt>
              </c:numCache>
            </c:numRef>
          </c:val>
          <c:extLst>
            <c:ext xmlns:c16="http://schemas.microsoft.com/office/drawing/2014/chart" uri="{C3380CC4-5D6E-409C-BE32-E72D297353CC}">
              <c16:uniqueId val="{00000000-2866-4525-B39C-E4AC50293D06}"/>
            </c:ext>
          </c:extLst>
        </c:ser>
        <c:ser>
          <c:idx val="1"/>
          <c:order val="1"/>
          <c:tx>
            <c:strRef>
              <c:f>'5.4'!$A$37</c:f>
              <c:strCache>
                <c:ptCount val="1"/>
                <c:pt idx="0">
                  <c:v>Kalový plyn (ČOV)</c:v>
                </c:pt>
              </c:strCache>
            </c:strRef>
          </c:tx>
          <c:invertIfNegative val="0"/>
          <c:cat>
            <c:strRef>
              <c:f>'5.4'!$B$33:$D$33</c:f>
              <c:strCache>
                <c:ptCount val="3"/>
                <c:pt idx="0">
                  <c:v>Duben</c:v>
                </c:pt>
                <c:pt idx="1">
                  <c:v>Květen</c:v>
                </c:pt>
                <c:pt idx="2">
                  <c:v>Červen</c:v>
                </c:pt>
              </c:strCache>
            </c:strRef>
          </c:cat>
          <c:val>
            <c:numRef>
              <c:f>'5.4'!$B$37:$D$37</c:f>
              <c:numCache>
                <c:formatCode>#\ ##0.0</c:formatCode>
                <c:ptCount val="3"/>
                <c:pt idx="0">
                  <c:v>430.178</c:v>
                </c:pt>
                <c:pt idx="1">
                  <c:v>815.56400000000008</c:v>
                </c:pt>
                <c:pt idx="2">
                  <c:v>653.779</c:v>
                </c:pt>
              </c:numCache>
            </c:numRef>
          </c:val>
          <c:extLst>
            <c:ext xmlns:c16="http://schemas.microsoft.com/office/drawing/2014/chart" uri="{C3380CC4-5D6E-409C-BE32-E72D297353CC}">
              <c16:uniqueId val="{00000001-2866-4525-B39C-E4AC50293D06}"/>
            </c:ext>
          </c:extLst>
        </c:ser>
        <c:ser>
          <c:idx val="2"/>
          <c:order val="2"/>
          <c:tx>
            <c:strRef>
              <c:f>'5.4'!$A$38</c:f>
              <c:strCache>
                <c:ptCount val="1"/>
                <c:pt idx="0">
                  <c:v>Ostatní bioplyn</c:v>
                </c:pt>
              </c:strCache>
            </c:strRef>
          </c:tx>
          <c:invertIfNegative val="0"/>
          <c:cat>
            <c:strRef>
              <c:f>'5.4'!$B$33:$D$33</c:f>
              <c:strCache>
                <c:ptCount val="3"/>
                <c:pt idx="0">
                  <c:v>Duben</c:v>
                </c:pt>
                <c:pt idx="1">
                  <c:v>Květen</c:v>
                </c:pt>
                <c:pt idx="2">
                  <c:v>Červen</c:v>
                </c:pt>
              </c:strCache>
            </c:strRef>
          </c:cat>
          <c:val>
            <c:numRef>
              <c:f>'5.4'!$B$38:$D$38</c:f>
              <c:numCache>
                <c:formatCode>#\ ##0.0</c:formatCode>
                <c:ptCount val="3"/>
                <c:pt idx="0">
                  <c:v>48741.478999999992</c:v>
                </c:pt>
                <c:pt idx="1">
                  <c:v>34343.796000000002</c:v>
                </c:pt>
                <c:pt idx="2">
                  <c:v>27950.573</c:v>
                </c:pt>
              </c:numCache>
            </c:numRef>
          </c:val>
          <c:extLst>
            <c:ext xmlns:c16="http://schemas.microsoft.com/office/drawing/2014/chart" uri="{C3380CC4-5D6E-409C-BE32-E72D297353CC}">
              <c16:uniqueId val="{00000002-2866-4525-B39C-E4AC50293D06}"/>
            </c:ext>
          </c:extLst>
        </c:ser>
        <c:dLbls>
          <c:showLegendKey val="0"/>
          <c:showVal val="0"/>
          <c:showCatName val="0"/>
          <c:showSerName val="0"/>
          <c:showPercent val="0"/>
          <c:showBubbleSize val="0"/>
        </c:dLbls>
        <c:gapWidth val="50"/>
        <c:overlap val="100"/>
        <c:axId val="235041152"/>
        <c:axId val="235042688"/>
      </c:barChart>
      <c:catAx>
        <c:axId val="235041152"/>
        <c:scaling>
          <c:orientation val="minMax"/>
        </c:scaling>
        <c:delete val="0"/>
        <c:axPos val="b"/>
        <c:numFmt formatCode="General" sourceLinked="1"/>
        <c:majorTickMark val="none"/>
        <c:minorTickMark val="none"/>
        <c:tickLblPos val="nextTo"/>
        <c:txPr>
          <a:bodyPr/>
          <a:lstStyle/>
          <a:p>
            <a:pPr>
              <a:defRPr sz="900"/>
            </a:pPr>
            <a:endParaRPr lang="cs-CZ"/>
          </a:p>
        </c:txPr>
        <c:crossAx val="235042688"/>
        <c:crosses val="autoZero"/>
        <c:auto val="1"/>
        <c:lblAlgn val="ctr"/>
        <c:lblOffset val="100"/>
        <c:noMultiLvlLbl val="0"/>
      </c:catAx>
      <c:valAx>
        <c:axId val="23504268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504115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'5.4'!$G$22</c:f>
              <c:strCache>
                <c:ptCount val="1"/>
              </c:strCache>
            </c:strRef>
          </c:tx>
          <c:invertIfNegative val="0"/>
          <c:cat>
            <c:numRef>
              <c:f>'5.4'!$H$21</c:f>
              <c:numCache>
                <c:formatCode>General</c:formatCode>
                <c:ptCount val="1"/>
              </c:numCache>
            </c:numRef>
          </c:cat>
          <c:val>
            <c:numRef>
              <c:f>'5.4'!$H$22</c:f>
              <c:numCache>
                <c:formatCode>General</c:formatCode>
                <c:ptCount val="1"/>
              </c:numCache>
            </c:numRef>
          </c:val>
          <c:extLst>
            <c:ext xmlns:c16="http://schemas.microsoft.com/office/drawing/2014/chart" uri="{C3380CC4-5D6E-409C-BE32-E72D297353CC}">
              <c16:uniqueId val="{00000000-4BAB-4D3B-9176-13160CFDC7FE}"/>
            </c:ext>
          </c:extLst>
        </c:ser>
        <c:ser>
          <c:idx val="1"/>
          <c:order val="1"/>
          <c:tx>
            <c:strRef>
              <c:f>'5.4'!$G$23</c:f>
              <c:strCache>
                <c:ptCount val="1"/>
              </c:strCache>
            </c:strRef>
          </c:tx>
          <c:invertIfNegative val="0"/>
          <c:cat>
            <c:numRef>
              <c:f>'5.4'!$H$21</c:f>
              <c:numCache>
                <c:formatCode>General</c:formatCode>
                <c:ptCount val="1"/>
              </c:numCache>
            </c:numRef>
          </c:cat>
          <c:val>
            <c:numRef>
              <c:f>'5.4'!$H$23</c:f>
              <c:numCache>
                <c:formatCode>General</c:formatCode>
                <c:ptCount val="1"/>
              </c:numCache>
            </c:numRef>
          </c:val>
          <c:extLst>
            <c:ext xmlns:c16="http://schemas.microsoft.com/office/drawing/2014/chart" uri="{C3380CC4-5D6E-409C-BE32-E72D297353CC}">
              <c16:uniqueId val="{00000001-4BAB-4D3B-9176-13160CFDC7FE}"/>
            </c:ext>
          </c:extLst>
        </c:ser>
        <c:ser>
          <c:idx val="2"/>
          <c:order val="2"/>
          <c:tx>
            <c:strRef>
              <c:f>'5.4'!$G$24</c:f>
              <c:strCache>
                <c:ptCount val="1"/>
              </c:strCache>
            </c:strRef>
          </c:tx>
          <c:invertIfNegative val="0"/>
          <c:cat>
            <c:numRef>
              <c:f>'5.4'!$H$21</c:f>
              <c:numCache>
                <c:formatCode>General</c:formatCode>
                <c:ptCount val="1"/>
              </c:numCache>
            </c:numRef>
          </c:cat>
          <c:val>
            <c:numRef>
              <c:f>'5.4'!$H$24</c:f>
              <c:numCache>
                <c:formatCode>General</c:formatCode>
                <c:ptCount val="1"/>
              </c:numCache>
            </c:numRef>
          </c:val>
          <c:extLst>
            <c:ext xmlns:c16="http://schemas.microsoft.com/office/drawing/2014/chart" uri="{C3380CC4-5D6E-409C-BE32-E72D297353CC}">
              <c16:uniqueId val="{00000002-4BAB-4D3B-9176-13160CFDC7FE}"/>
            </c:ext>
          </c:extLst>
        </c:ser>
        <c:ser>
          <c:idx val="3"/>
          <c:order val="3"/>
          <c:tx>
            <c:strRef>
              <c:f>'5.4'!$G$25</c:f>
              <c:strCache>
                <c:ptCount val="1"/>
              </c:strCache>
            </c:strRef>
          </c:tx>
          <c:invertIfNegative val="0"/>
          <c:cat>
            <c:numRef>
              <c:f>'5.4'!$H$21</c:f>
              <c:numCache>
                <c:formatCode>General</c:formatCode>
                <c:ptCount val="1"/>
              </c:numCache>
            </c:numRef>
          </c:cat>
          <c:val>
            <c:numRef>
              <c:f>'5.4'!$H$25</c:f>
              <c:numCache>
                <c:formatCode>General</c:formatCode>
                <c:ptCount val="1"/>
              </c:numCache>
            </c:numRef>
          </c:val>
          <c:extLst>
            <c:ext xmlns:c16="http://schemas.microsoft.com/office/drawing/2014/chart" uri="{C3380CC4-5D6E-409C-BE32-E72D297353CC}">
              <c16:uniqueId val="{00000003-4BAB-4D3B-9176-13160CFDC7FE}"/>
            </c:ext>
          </c:extLst>
        </c:ser>
        <c:ser>
          <c:idx val="4"/>
          <c:order val="4"/>
          <c:tx>
            <c:strRef>
              <c:f>'5.4'!$G$26</c:f>
              <c:strCache>
                <c:ptCount val="1"/>
              </c:strCache>
            </c:strRef>
          </c:tx>
          <c:invertIfNegative val="0"/>
          <c:cat>
            <c:numRef>
              <c:f>'5.4'!$H$21</c:f>
              <c:numCache>
                <c:formatCode>General</c:formatCode>
                <c:ptCount val="1"/>
              </c:numCache>
            </c:numRef>
          </c:cat>
          <c:val>
            <c:numRef>
              <c:f>'5.4'!$H$26</c:f>
              <c:numCache>
                <c:formatCode>General</c:formatCode>
                <c:ptCount val="1"/>
              </c:numCache>
            </c:numRef>
          </c:val>
          <c:extLst>
            <c:ext xmlns:c16="http://schemas.microsoft.com/office/drawing/2014/chart" uri="{C3380CC4-5D6E-409C-BE32-E72D297353CC}">
              <c16:uniqueId val="{00000004-4BAB-4D3B-9176-13160CFDC7FE}"/>
            </c:ext>
          </c:extLst>
        </c:ser>
        <c:ser>
          <c:idx val="5"/>
          <c:order val="5"/>
          <c:tx>
            <c:strRef>
              <c:f>'5.4'!$G$27</c:f>
              <c:strCache>
                <c:ptCount val="1"/>
              </c:strCache>
            </c:strRef>
          </c:tx>
          <c:spPr>
            <a:solidFill>
              <a:schemeClr val="accent6"/>
            </a:solidFill>
          </c:spPr>
          <c:invertIfNegative val="0"/>
          <c:cat>
            <c:numRef>
              <c:f>'5.4'!$H$21</c:f>
              <c:numCache>
                <c:formatCode>General</c:formatCode>
                <c:ptCount val="1"/>
              </c:numCache>
            </c:numRef>
          </c:cat>
          <c:val>
            <c:numRef>
              <c:f>'5.4'!$H$27</c:f>
              <c:numCache>
                <c:formatCode>General</c:formatCode>
                <c:ptCount val="1"/>
              </c:numCache>
            </c:numRef>
          </c:val>
          <c:extLst>
            <c:ext xmlns:c16="http://schemas.microsoft.com/office/drawing/2014/chart" uri="{C3380CC4-5D6E-409C-BE32-E72D297353CC}">
              <c16:uniqueId val="{00000005-4BAB-4D3B-9176-13160CFDC7FE}"/>
            </c:ext>
          </c:extLst>
        </c:ser>
        <c:ser>
          <c:idx val="6"/>
          <c:order val="6"/>
          <c:tx>
            <c:strRef>
              <c:f>'5.4'!$G$28</c:f>
              <c:strCache>
                <c:ptCount val="1"/>
              </c:strCache>
            </c:strRef>
          </c:tx>
          <c:spPr>
            <a:solidFill>
              <a:srgbClr val="F0948F"/>
            </a:solidFill>
          </c:spPr>
          <c:invertIfNegative val="0"/>
          <c:cat>
            <c:numRef>
              <c:f>'5.4'!$H$21</c:f>
              <c:numCache>
                <c:formatCode>General</c:formatCode>
                <c:ptCount val="1"/>
              </c:numCache>
            </c:numRef>
          </c:cat>
          <c:val>
            <c:numRef>
              <c:f>'5.4'!$H$28</c:f>
              <c:numCache>
                <c:formatCode>General</c:formatCode>
                <c:ptCount val="1"/>
              </c:numCache>
            </c:numRef>
          </c:val>
          <c:extLst>
            <c:ext xmlns:c16="http://schemas.microsoft.com/office/drawing/2014/chart" uri="{C3380CC4-5D6E-409C-BE32-E72D297353CC}">
              <c16:uniqueId val="{00000006-4BAB-4D3B-9176-13160CFDC7FE}"/>
            </c:ext>
          </c:extLst>
        </c:ser>
        <c:dLbls>
          <c:showLegendKey val="0"/>
          <c:showVal val="0"/>
          <c:showCatName val="0"/>
          <c:showSerName val="0"/>
          <c:showPercent val="0"/>
          <c:showBubbleSize val="0"/>
        </c:dLbls>
        <c:gapWidth val="150"/>
        <c:axId val="235095168"/>
        <c:axId val="235096704"/>
      </c:barChart>
      <c:catAx>
        <c:axId val="235095168"/>
        <c:scaling>
          <c:orientation val="minMax"/>
        </c:scaling>
        <c:delete val="1"/>
        <c:axPos val="b"/>
        <c:numFmt formatCode="General" sourceLinked="1"/>
        <c:majorTickMark val="out"/>
        <c:minorTickMark val="none"/>
        <c:tickLblPos val="nextTo"/>
        <c:crossAx val="235096704"/>
        <c:crosses val="autoZero"/>
        <c:auto val="1"/>
        <c:lblAlgn val="ctr"/>
        <c:lblOffset val="100"/>
        <c:noMultiLvlLbl val="0"/>
      </c:catAx>
      <c:valAx>
        <c:axId val="235096704"/>
        <c:scaling>
          <c:orientation val="minMax"/>
        </c:scaling>
        <c:delete val="1"/>
        <c:axPos val="l"/>
        <c:numFmt formatCode="General" sourceLinked="1"/>
        <c:majorTickMark val="out"/>
        <c:minorTickMark val="none"/>
        <c:tickLblPos val="nextTo"/>
        <c:crossAx val="23509516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'5.4'!$G$36</c:f>
              <c:strCache>
                <c:ptCount val="1"/>
              </c:strCache>
            </c:strRef>
          </c:tx>
          <c:invertIfNegative val="0"/>
          <c:cat>
            <c:numRef>
              <c:f>'5.4'!$H$35</c:f>
              <c:numCache>
                <c:formatCode>General</c:formatCode>
                <c:ptCount val="1"/>
              </c:numCache>
            </c:numRef>
          </c:cat>
          <c:val>
            <c:numRef>
              <c:f>'5.4'!$H$36</c:f>
              <c:numCache>
                <c:formatCode>General</c:formatCode>
                <c:ptCount val="1"/>
              </c:numCache>
            </c:numRef>
          </c:val>
          <c:extLst>
            <c:ext xmlns:c16="http://schemas.microsoft.com/office/drawing/2014/chart" uri="{C3380CC4-5D6E-409C-BE32-E72D297353CC}">
              <c16:uniqueId val="{00000000-BDDA-418B-8F7D-C9525CDB7C14}"/>
            </c:ext>
          </c:extLst>
        </c:ser>
        <c:ser>
          <c:idx val="1"/>
          <c:order val="1"/>
          <c:tx>
            <c:strRef>
              <c:f>'5.4'!$G$37</c:f>
              <c:strCache>
                <c:ptCount val="1"/>
              </c:strCache>
            </c:strRef>
          </c:tx>
          <c:invertIfNegative val="0"/>
          <c:cat>
            <c:numRef>
              <c:f>'5.4'!$H$35</c:f>
              <c:numCache>
                <c:formatCode>General</c:formatCode>
                <c:ptCount val="1"/>
              </c:numCache>
            </c:numRef>
          </c:cat>
          <c:val>
            <c:numRef>
              <c:f>'5.4'!$H$37</c:f>
              <c:numCache>
                <c:formatCode>General</c:formatCode>
                <c:ptCount val="1"/>
              </c:numCache>
            </c:numRef>
          </c:val>
          <c:extLst>
            <c:ext xmlns:c16="http://schemas.microsoft.com/office/drawing/2014/chart" uri="{C3380CC4-5D6E-409C-BE32-E72D297353CC}">
              <c16:uniqueId val="{00000001-BDDA-418B-8F7D-C9525CDB7C14}"/>
            </c:ext>
          </c:extLst>
        </c:ser>
        <c:ser>
          <c:idx val="2"/>
          <c:order val="2"/>
          <c:tx>
            <c:strRef>
              <c:f>'5.4'!$G$38</c:f>
              <c:strCache>
                <c:ptCount val="1"/>
              </c:strCache>
            </c:strRef>
          </c:tx>
          <c:invertIfNegative val="0"/>
          <c:cat>
            <c:numRef>
              <c:f>'5.4'!$H$35</c:f>
              <c:numCache>
                <c:formatCode>General</c:formatCode>
                <c:ptCount val="1"/>
              </c:numCache>
            </c:numRef>
          </c:cat>
          <c:val>
            <c:numRef>
              <c:f>'5.4'!$H$38</c:f>
              <c:numCache>
                <c:formatCode>General</c:formatCode>
                <c:ptCount val="1"/>
              </c:numCache>
            </c:numRef>
          </c:val>
          <c:extLst>
            <c:ext xmlns:c16="http://schemas.microsoft.com/office/drawing/2014/chart" uri="{C3380CC4-5D6E-409C-BE32-E72D297353CC}">
              <c16:uniqueId val="{00000002-BDDA-418B-8F7D-C9525CDB7C14}"/>
            </c:ext>
          </c:extLst>
        </c:ser>
        <c:dLbls>
          <c:showLegendKey val="0"/>
          <c:showVal val="0"/>
          <c:showCatName val="0"/>
          <c:showSerName val="0"/>
          <c:showPercent val="0"/>
          <c:showBubbleSize val="0"/>
        </c:dLbls>
        <c:gapWidth val="150"/>
        <c:axId val="235209856"/>
        <c:axId val="235211392"/>
      </c:barChart>
      <c:catAx>
        <c:axId val="235209856"/>
        <c:scaling>
          <c:orientation val="minMax"/>
        </c:scaling>
        <c:delete val="1"/>
        <c:axPos val="b"/>
        <c:numFmt formatCode="General" sourceLinked="1"/>
        <c:majorTickMark val="out"/>
        <c:minorTickMark val="none"/>
        <c:tickLblPos val="nextTo"/>
        <c:crossAx val="235211392"/>
        <c:crosses val="autoZero"/>
        <c:auto val="1"/>
        <c:lblAlgn val="ctr"/>
        <c:lblOffset val="100"/>
        <c:noMultiLvlLbl val="0"/>
      </c:catAx>
      <c:valAx>
        <c:axId val="235211392"/>
        <c:scaling>
          <c:orientation val="minMax"/>
        </c:scaling>
        <c:delete val="1"/>
        <c:axPos val="l"/>
        <c:numFmt formatCode="General" sourceLinked="1"/>
        <c:majorTickMark val="out"/>
        <c:minorTickMark val="none"/>
        <c:tickLblPos val="nextTo"/>
        <c:crossAx val="23520985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'5.4'!$G$7</c:f>
              <c:strCache>
                <c:ptCount val="1"/>
              </c:strCache>
            </c:strRef>
          </c:tx>
          <c:spPr>
            <a:solidFill>
              <a:schemeClr val="tx2"/>
            </a:solidFill>
          </c:spPr>
          <c:invertIfNegative val="0"/>
          <c:cat>
            <c:numRef>
              <c:f>'5.4'!$H$6</c:f>
              <c:numCache>
                <c:formatCode>General</c:formatCode>
                <c:ptCount val="1"/>
              </c:numCache>
            </c:numRef>
          </c:cat>
          <c:val>
            <c:numRef>
              <c:f>'5.4'!$H$7</c:f>
              <c:numCache>
                <c:formatCode>General</c:formatCode>
                <c:ptCount val="1"/>
              </c:numCache>
            </c:numRef>
          </c:val>
          <c:extLst>
            <c:ext xmlns:c16="http://schemas.microsoft.com/office/drawing/2014/chart" uri="{C3380CC4-5D6E-409C-BE32-E72D297353CC}">
              <c16:uniqueId val="{00000000-FE9F-4E23-BE1A-AFA49BA024E5}"/>
            </c:ext>
          </c:extLst>
        </c:ser>
        <c:ser>
          <c:idx val="1"/>
          <c:order val="1"/>
          <c:tx>
            <c:strRef>
              <c:f>'5.4'!$G$8</c:f>
              <c:strCache>
                <c:ptCount val="1"/>
              </c:strCache>
            </c:strRef>
          </c:tx>
          <c:spPr>
            <a:solidFill>
              <a:schemeClr val="accent2"/>
            </a:solidFill>
          </c:spPr>
          <c:invertIfNegative val="0"/>
          <c:cat>
            <c:numRef>
              <c:f>'5.4'!$H$6</c:f>
              <c:numCache>
                <c:formatCode>General</c:formatCode>
                <c:ptCount val="1"/>
              </c:numCache>
            </c:numRef>
          </c:cat>
          <c:val>
            <c:numRef>
              <c:f>'5.4'!$H$8</c:f>
              <c:numCache>
                <c:formatCode>General</c:formatCode>
                <c:ptCount val="1"/>
              </c:numCache>
            </c:numRef>
          </c:val>
          <c:extLst>
            <c:ext xmlns:c16="http://schemas.microsoft.com/office/drawing/2014/chart" uri="{C3380CC4-5D6E-409C-BE32-E72D297353CC}">
              <c16:uniqueId val="{00000001-FE9F-4E23-BE1A-AFA49BA024E5}"/>
            </c:ext>
          </c:extLst>
        </c:ser>
        <c:ser>
          <c:idx val="2"/>
          <c:order val="2"/>
          <c:tx>
            <c:strRef>
              <c:f>'5.4'!$G$9</c:f>
              <c:strCache>
                <c:ptCount val="1"/>
              </c:strCache>
            </c:strRef>
          </c:tx>
          <c:spPr>
            <a:solidFill>
              <a:schemeClr val="accent3"/>
            </a:solidFill>
          </c:spPr>
          <c:invertIfNegative val="0"/>
          <c:cat>
            <c:numRef>
              <c:f>'5.4'!$H$6</c:f>
              <c:numCache>
                <c:formatCode>General</c:formatCode>
                <c:ptCount val="1"/>
              </c:numCache>
            </c:numRef>
          </c:cat>
          <c:val>
            <c:numRef>
              <c:f>'5.4'!$H$9</c:f>
              <c:numCache>
                <c:formatCode>General</c:formatCode>
                <c:ptCount val="1"/>
              </c:numCache>
            </c:numRef>
          </c:val>
          <c:extLst>
            <c:ext xmlns:c16="http://schemas.microsoft.com/office/drawing/2014/chart" uri="{C3380CC4-5D6E-409C-BE32-E72D297353CC}">
              <c16:uniqueId val="{00000002-FE9F-4E23-BE1A-AFA49BA024E5}"/>
            </c:ext>
          </c:extLst>
        </c:ser>
        <c:ser>
          <c:idx val="3"/>
          <c:order val="3"/>
          <c:tx>
            <c:strRef>
              <c:f>'5.4'!$G$10</c:f>
              <c:strCache>
                <c:ptCount val="1"/>
              </c:strCache>
            </c:strRef>
          </c:tx>
          <c:spPr>
            <a:solidFill>
              <a:schemeClr val="accent4"/>
            </a:solidFill>
          </c:spPr>
          <c:invertIfNegative val="0"/>
          <c:cat>
            <c:numRef>
              <c:f>'5.4'!$H$6</c:f>
              <c:numCache>
                <c:formatCode>General</c:formatCode>
                <c:ptCount val="1"/>
              </c:numCache>
            </c:numRef>
          </c:cat>
          <c:val>
            <c:numRef>
              <c:f>'5.4'!$H$10</c:f>
              <c:numCache>
                <c:formatCode>General</c:formatCode>
                <c:ptCount val="1"/>
              </c:numCache>
            </c:numRef>
          </c:val>
          <c:extLst>
            <c:ext xmlns:c16="http://schemas.microsoft.com/office/drawing/2014/chart" uri="{C3380CC4-5D6E-409C-BE32-E72D297353CC}">
              <c16:uniqueId val="{00000003-FE9F-4E23-BE1A-AFA49BA024E5}"/>
            </c:ext>
          </c:extLst>
        </c:ser>
        <c:ser>
          <c:idx val="4"/>
          <c:order val="4"/>
          <c:tx>
            <c:strRef>
              <c:f>'5.4'!$G$11</c:f>
              <c:strCache>
                <c:ptCount val="1"/>
              </c:strCache>
            </c:strRef>
          </c:tx>
          <c:spPr>
            <a:solidFill>
              <a:schemeClr val="accent5"/>
            </a:solidFill>
          </c:spPr>
          <c:invertIfNegative val="0"/>
          <c:cat>
            <c:numRef>
              <c:f>'5.4'!$H$6</c:f>
              <c:numCache>
                <c:formatCode>General</c:formatCode>
                <c:ptCount val="1"/>
              </c:numCache>
            </c:numRef>
          </c:cat>
          <c:val>
            <c:numRef>
              <c:f>'5.4'!$H$11</c:f>
              <c:numCache>
                <c:formatCode>General</c:formatCode>
                <c:ptCount val="1"/>
              </c:numCache>
            </c:numRef>
          </c:val>
          <c:extLst>
            <c:ext xmlns:c16="http://schemas.microsoft.com/office/drawing/2014/chart" uri="{C3380CC4-5D6E-409C-BE32-E72D297353CC}">
              <c16:uniqueId val="{00000004-FE9F-4E23-BE1A-AFA49BA024E5}"/>
            </c:ext>
          </c:extLst>
        </c:ser>
        <c:ser>
          <c:idx val="5"/>
          <c:order val="5"/>
          <c:tx>
            <c:strRef>
              <c:f>'5.4'!$G$12</c:f>
              <c:strCache>
                <c:ptCount val="1"/>
              </c:strCache>
            </c:strRef>
          </c:tx>
          <c:spPr>
            <a:solidFill>
              <a:schemeClr val="accent6"/>
            </a:solidFill>
          </c:spPr>
          <c:invertIfNegative val="0"/>
          <c:cat>
            <c:numRef>
              <c:f>'5.4'!$H$6</c:f>
              <c:numCache>
                <c:formatCode>General</c:formatCode>
                <c:ptCount val="1"/>
              </c:numCache>
            </c:numRef>
          </c:cat>
          <c:val>
            <c:numRef>
              <c:f>'5.4'!$H$12</c:f>
              <c:numCache>
                <c:formatCode>General</c:formatCode>
                <c:ptCount val="1"/>
              </c:numCache>
            </c:numRef>
          </c:val>
          <c:extLst>
            <c:ext xmlns:c16="http://schemas.microsoft.com/office/drawing/2014/chart" uri="{C3380CC4-5D6E-409C-BE32-E72D297353CC}">
              <c16:uniqueId val="{00000005-FE9F-4E23-BE1A-AFA49BA024E5}"/>
            </c:ext>
          </c:extLst>
        </c:ser>
        <c:ser>
          <c:idx val="6"/>
          <c:order val="6"/>
          <c:tx>
            <c:strRef>
              <c:f>'5.4'!$G$13</c:f>
              <c:strCache>
                <c:ptCount val="1"/>
              </c:strCache>
            </c:strRef>
          </c:tx>
          <c:spPr>
            <a:solidFill>
              <a:srgbClr val="F0948F"/>
            </a:solidFill>
          </c:spPr>
          <c:invertIfNegative val="0"/>
          <c:cat>
            <c:numRef>
              <c:f>'5.4'!$H$6</c:f>
              <c:numCache>
                <c:formatCode>General</c:formatCode>
                <c:ptCount val="1"/>
              </c:numCache>
            </c:numRef>
          </c:cat>
          <c:val>
            <c:numRef>
              <c:f>'5.4'!$H$13</c:f>
              <c:numCache>
                <c:formatCode>General</c:formatCode>
                <c:ptCount val="1"/>
              </c:numCache>
            </c:numRef>
          </c:val>
          <c:extLst>
            <c:ext xmlns:c16="http://schemas.microsoft.com/office/drawing/2014/chart" uri="{C3380CC4-5D6E-409C-BE32-E72D297353CC}">
              <c16:uniqueId val="{00000006-FE9F-4E23-BE1A-AFA49BA024E5}"/>
            </c:ext>
          </c:extLst>
        </c:ser>
        <c:ser>
          <c:idx val="7"/>
          <c:order val="7"/>
          <c:tx>
            <c:strRef>
              <c:f>'5.4'!$G$14</c:f>
              <c:strCache>
                <c:ptCount val="1"/>
              </c:strCache>
            </c:strRef>
          </c:tx>
          <c:spPr>
            <a:solidFill>
              <a:srgbClr val="F7C9C7"/>
            </a:solidFill>
          </c:spPr>
          <c:invertIfNegative val="0"/>
          <c:cat>
            <c:numRef>
              <c:f>'5.4'!$H$6</c:f>
              <c:numCache>
                <c:formatCode>General</c:formatCode>
                <c:ptCount val="1"/>
              </c:numCache>
            </c:numRef>
          </c:cat>
          <c:val>
            <c:numRef>
              <c:f>'5.4'!$H$14</c:f>
              <c:numCache>
                <c:formatCode>General</c:formatCode>
                <c:ptCount val="1"/>
              </c:numCache>
            </c:numRef>
          </c:val>
          <c:extLst>
            <c:ext xmlns:c16="http://schemas.microsoft.com/office/drawing/2014/chart" uri="{C3380CC4-5D6E-409C-BE32-E72D297353CC}">
              <c16:uniqueId val="{00000007-FE9F-4E23-BE1A-AFA49BA024E5}"/>
            </c:ext>
          </c:extLst>
        </c:ser>
        <c:dLbls>
          <c:showLegendKey val="0"/>
          <c:showVal val="0"/>
          <c:showCatName val="0"/>
          <c:showSerName val="0"/>
          <c:showPercent val="0"/>
          <c:showBubbleSize val="0"/>
        </c:dLbls>
        <c:gapWidth val="150"/>
        <c:axId val="235256832"/>
        <c:axId val="235279104"/>
      </c:barChart>
      <c:catAx>
        <c:axId val="235256832"/>
        <c:scaling>
          <c:orientation val="minMax"/>
        </c:scaling>
        <c:delete val="1"/>
        <c:axPos val="b"/>
        <c:numFmt formatCode="General" sourceLinked="1"/>
        <c:majorTickMark val="out"/>
        <c:minorTickMark val="none"/>
        <c:tickLblPos val="nextTo"/>
        <c:crossAx val="235279104"/>
        <c:crosses val="autoZero"/>
        <c:auto val="1"/>
        <c:lblAlgn val="ctr"/>
        <c:lblOffset val="100"/>
        <c:noMultiLvlLbl val="0"/>
      </c:catAx>
      <c:valAx>
        <c:axId val="235279104"/>
        <c:scaling>
          <c:orientation val="minMax"/>
        </c:scaling>
        <c:delete val="1"/>
        <c:axPos val="l"/>
        <c:numFmt formatCode="General" sourceLinked="1"/>
        <c:majorTickMark val="out"/>
        <c:minorTickMark val="none"/>
        <c:tickLblPos val="nextTo"/>
        <c:crossAx val="23525683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US" sz="1000">
                <a:solidFill>
                  <a:schemeClr val="tx2"/>
                </a:solidFill>
              </a:rPr>
              <a:t>Podíl </a:t>
            </a:r>
            <a:r>
              <a:rPr lang="cs-CZ" sz="1000">
                <a:solidFill>
                  <a:schemeClr val="tx2"/>
                </a:solidFill>
              </a:rPr>
              <a:t>krajů ČR na </a:t>
            </a:r>
            <a:r>
              <a:rPr lang="en-US" sz="1000">
                <a:solidFill>
                  <a:schemeClr val="tx2"/>
                </a:solidFill>
              </a:rPr>
              <a:t>instalované</a:t>
            </a:r>
            <a:r>
              <a:rPr lang="cs-CZ" sz="1000">
                <a:solidFill>
                  <a:schemeClr val="tx2"/>
                </a:solidFill>
              </a:rPr>
              <a:t>m</a:t>
            </a:r>
            <a:r>
              <a:rPr lang="en-US" sz="1000">
                <a:solidFill>
                  <a:schemeClr val="tx2"/>
                </a:solidFill>
              </a:rPr>
              <a:t> výkonu </a:t>
            </a:r>
            <a:endParaRPr lang="cs-CZ" sz="1000">
              <a:solidFill>
                <a:schemeClr val="tx2"/>
              </a:solidFill>
            </a:endParaRPr>
          </a:p>
          <a:p>
            <a:pPr algn="l">
              <a:defRPr sz="1000"/>
            </a:pPr>
            <a:r>
              <a:rPr lang="en-US" sz="1000">
                <a:solidFill>
                  <a:schemeClr val="tx2"/>
                </a:solidFill>
              </a:rPr>
              <a:t>v</a:t>
            </a:r>
            <a:r>
              <a:rPr lang="cs-CZ" sz="1000">
                <a:solidFill>
                  <a:schemeClr val="tx2"/>
                </a:solidFill>
              </a:rPr>
              <a:t>ýroben tepla</a:t>
            </a:r>
            <a:endParaRPr lang="en-US" sz="1000">
              <a:solidFill>
                <a:schemeClr val="tx2"/>
              </a:solidFill>
            </a:endParaRPr>
          </a:p>
        </c:rich>
      </c:tx>
      <c:layout>
        <c:manualLayout>
          <c:xMode val="edge"/>
          <c:yMode val="edge"/>
          <c:x val="1.5281609763550259E-2"/>
          <c:y val="1.4397734000730657E-2"/>
        </c:manualLayout>
      </c:layout>
      <c:overlay val="0"/>
      <c:spPr>
        <a:solidFill>
          <a:sysClr val="window" lastClr="FFFFFF"/>
        </a:solidFill>
      </c:spPr>
    </c:title>
    <c:autoTitleDeleted val="0"/>
    <c:plotArea>
      <c:layout>
        <c:manualLayout>
          <c:layoutTarget val="inner"/>
          <c:xMode val="edge"/>
          <c:yMode val="edge"/>
          <c:x val="9.5651118446039352E-2"/>
          <c:y val="0.15935589614594692"/>
          <c:w val="0.76778165406546883"/>
          <c:h val="0.78709651522956403"/>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A-3674-42EF-8DF5-AEED34660903}"/>
              </c:ext>
            </c:extLst>
          </c:dPt>
          <c:dPt>
            <c:idx val="1"/>
            <c:bubble3D val="0"/>
            <c:spPr>
              <a:solidFill>
                <a:schemeClr val="accent2"/>
              </a:solidFill>
            </c:spPr>
            <c:extLst>
              <c:ext xmlns:c16="http://schemas.microsoft.com/office/drawing/2014/chart" uri="{C3380CC4-5D6E-409C-BE32-E72D297353CC}">
                <c16:uniqueId val="{00000009-3674-42EF-8DF5-AEED34660903}"/>
              </c:ext>
            </c:extLst>
          </c:dPt>
          <c:dPt>
            <c:idx val="2"/>
            <c:bubble3D val="0"/>
            <c:spPr>
              <a:solidFill>
                <a:schemeClr val="accent3"/>
              </a:solidFill>
            </c:spPr>
            <c:extLst>
              <c:ext xmlns:c16="http://schemas.microsoft.com/office/drawing/2014/chart" uri="{C3380CC4-5D6E-409C-BE32-E72D297353CC}">
                <c16:uniqueId val="{00000008-3674-42EF-8DF5-AEED34660903}"/>
              </c:ext>
            </c:extLst>
          </c:dPt>
          <c:dPt>
            <c:idx val="3"/>
            <c:bubble3D val="0"/>
            <c:spPr>
              <a:solidFill>
                <a:schemeClr val="accent4"/>
              </a:solidFill>
            </c:spPr>
            <c:extLst>
              <c:ext xmlns:c16="http://schemas.microsoft.com/office/drawing/2014/chart" uri="{C3380CC4-5D6E-409C-BE32-E72D297353CC}">
                <c16:uniqueId val="{00000007-3674-42EF-8DF5-AEED34660903}"/>
              </c:ext>
            </c:extLst>
          </c:dPt>
          <c:dPt>
            <c:idx val="4"/>
            <c:bubble3D val="0"/>
            <c:spPr>
              <a:solidFill>
                <a:schemeClr val="accent5"/>
              </a:solidFill>
            </c:spPr>
            <c:extLst>
              <c:ext xmlns:c16="http://schemas.microsoft.com/office/drawing/2014/chart" uri="{C3380CC4-5D6E-409C-BE32-E72D297353CC}">
                <c16:uniqueId val="{00000002-C1F1-4538-A25D-E7701F891F20}"/>
              </c:ext>
            </c:extLst>
          </c:dPt>
          <c:dPt>
            <c:idx val="5"/>
            <c:bubble3D val="0"/>
            <c:spPr>
              <a:solidFill>
                <a:schemeClr val="accent6"/>
              </a:solidFill>
            </c:spPr>
            <c:extLst>
              <c:ext xmlns:c16="http://schemas.microsoft.com/office/drawing/2014/chart" uri="{C3380CC4-5D6E-409C-BE32-E72D297353CC}">
                <c16:uniqueId val="{00000000-C1F1-4538-A25D-E7701F891F20}"/>
              </c:ext>
            </c:extLst>
          </c:dPt>
          <c:dPt>
            <c:idx val="6"/>
            <c:bubble3D val="0"/>
            <c:spPr>
              <a:solidFill>
                <a:srgbClr val="F0948F"/>
              </a:solidFill>
            </c:spPr>
            <c:extLst>
              <c:ext xmlns:c16="http://schemas.microsoft.com/office/drawing/2014/chart" uri="{C3380CC4-5D6E-409C-BE32-E72D297353CC}">
                <c16:uniqueId val="{00000003-C1F1-4538-A25D-E7701F891F20}"/>
              </c:ext>
            </c:extLst>
          </c:dPt>
          <c:dPt>
            <c:idx val="7"/>
            <c:bubble3D val="0"/>
            <c:spPr>
              <a:solidFill>
                <a:srgbClr val="F7C9C7"/>
              </a:solidFill>
            </c:spPr>
            <c:extLst>
              <c:ext xmlns:c16="http://schemas.microsoft.com/office/drawing/2014/chart" uri="{C3380CC4-5D6E-409C-BE32-E72D297353CC}">
                <c16:uniqueId val="{00000001-C1F1-4538-A25D-E7701F891F20}"/>
              </c:ext>
            </c:extLst>
          </c:dPt>
          <c:dPt>
            <c:idx val="8"/>
            <c:bubble3D val="0"/>
            <c:spPr>
              <a:solidFill>
                <a:schemeClr val="tx1"/>
              </a:solidFill>
            </c:spPr>
            <c:extLst>
              <c:ext xmlns:c16="http://schemas.microsoft.com/office/drawing/2014/chart" uri="{C3380CC4-5D6E-409C-BE32-E72D297353CC}">
                <c16:uniqueId val="{00000004-C1F1-4538-A25D-E7701F891F20}"/>
              </c:ext>
            </c:extLst>
          </c:dPt>
          <c:dPt>
            <c:idx val="9"/>
            <c:bubble3D val="0"/>
            <c:spPr>
              <a:solidFill>
                <a:srgbClr val="646363"/>
              </a:solidFill>
            </c:spPr>
            <c:extLst>
              <c:ext xmlns:c16="http://schemas.microsoft.com/office/drawing/2014/chart" uri="{C3380CC4-5D6E-409C-BE32-E72D297353CC}">
                <c16:uniqueId val="{00000006-3674-42EF-8DF5-AEED34660903}"/>
              </c:ext>
            </c:extLst>
          </c:dPt>
          <c:dPt>
            <c:idx val="10"/>
            <c:bubble3D val="0"/>
            <c:spPr>
              <a:solidFill>
                <a:srgbClr val="9D9D9C"/>
              </a:solidFill>
            </c:spPr>
            <c:extLst>
              <c:ext xmlns:c16="http://schemas.microsoft.com/office/drawing/2014/chart" uri="{C3380CC4-5D6E-409C-BE32-E72D297353CC}">
                <c16:uniqueId val="{00000005-C1F1-4538-A25D-E7701F891F20}"/>
              </c:ext>
            </c:extLst>
          </c:dPt>
          <c:dPt>
            <c:idx val="11"/>
            <c:bubble3D val="0"/>
            <c:spPr>
              <a:solidFill>
                <a:srgbClr val="D0D0D0"/>
              </a:solidFill>
            </c:spPr>
            <c:extLst>
              <c:ext xmlns:c16="http://schemas.microsoft.com/office/drawing/2014/chart" uri="{C3380CC4-5D6E-409C-BE32-E72D297353CC}">
                <c16:uniqueId val="{00000005-3674-42EF-8DF5-AEED34660903}"/>
              </c:ext>
            </c:extLst>
          </c:dPt>
          <c:dPt>
            <c:idx val="12"/>
            <c:bubble3D val="0"/>
            <c:spPr>
              <a:pattFill prst="ltUpDiag">
                <a:fgClr>
                  <a:schemeClr val="accent1"/>
                </a:fgClr>
                <a:bgClr>
                  <a:schemeClr val="bg1"/>
                </a:bgClr>
              </a:pattFill>
            </c:spPr>
            <c:extLst>
              <c:ext xmlns:c16="http://schemas.microsoft.com/office/drawing/2014/chart" uri="{C3380CC4-5D6E-409C-BE32-E72D297353CC}">
                <c16:uniqueId val="{00000004-3674-42EF-8DF5-AEED34660903}"/>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03-3674-42EF-8DF5-AEED34660903}"/>
              </c:ext>
            </c:extLst>
          </c:dPt>
          <c:dLbls>
            <c:dLbl>
              <c:idx val="8"/>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4-C1F1-4538-A25D-E7701F891F20}"/>
                </c:ext>
              </c:extLst>
            </c:dLbl>
            <c:dLbl>
              <c:idx val="12"/>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4-3674-42EF-8DF5-AEED34660903}"/>
                </c:ext>
              </c:extLst>
            </c:dLbl>
            <c:dLbl>
              <c:idx val="13"/>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3-3674-42EF-8DF5-AEED34660903}"/>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'6'!$A$23:$A$36</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'6'!$B$23:$B$36</c:f>
              <c:numCache>
                <c:formatCode>General</c:formatCode>
                <c:ptCount val="14"/>
                <c:pt idx="0">
                  <c:v>2080.8539999999994</c:v>
                </c:pt>
                <c:pt idx="1">
                  <c:v>2121.3090000000011</c:v>
                </c:pt>
                <c:pt idx="2">
                  <c:v>1754.9669999999985</c:v>
                </c:pt>
                <c:pt idx="3">
                  <c:v>2814.0280000000002</c:v>
                </c:pt>
                <c:pt idx="4">
                  <c:v>586.68100000000038</c:v>
                </c:pt>
                <c:pt idx="5">
                  <c:v>1044.1455000000001</c:v>
                </c:pt>
                <c:pt idx="6">
                  <c:v>443.34599999999989</c:v>
                </c:pt>
                <c:pt idx="7">
                  <c:v>6129.6949999999997</c:v>
                </c:pt>
                <c:pt idx="8">
                  <c:v>1167.1039999999998</c:v>
                </c:pt>
                <c:pt idx="9">
                  <c:v>3706.7579999999998</c:v>
                </c:pt>
                <c:pt idx="10">
                  <c:v>1041.6000000000006</c:v>
                </c:pt>
                <c:pt idx="11">
                  <c:v>4345.4029999999984</c:v>
                </c:pt>
                <c:pt idx="12">
                  <c:v>9895.5858599999992</c:v>
                </c:pt>
                <c:pt idx="13">
                  <c:v>1268.6749999999995</c:v>
                </c:pt>
              </c:numCache>
            </c:numRef>
          </c:val>
          <c:extLst>
            <c:ext xmlns:c16="http://schemas.microsoft.com/office/drawing/2014/chart" uri="{C3380CC4-5D6E-409C-BE32-E72D297353CC}">
              <c16:uniqueId val="{00000006-C1F1-4538-A25D-E7701F891F20}"/>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solidFill>
                  <a:schemeClr val="tx2"/>
                </a:solidFill>
              </a:rPr>
              <a:t>Instalovaný výkon v krajích ČR</a:t>
            </a:r>
            <a:r>
              <a:rPr lang="cs-CZ" sz="1000">
                <a:solidFill>
                  <a:schemeClr val="tx2"/>
                </a:solidFill>
              </a:rPr>
              <a:t> </a:t>
            </a:r>
            <a:r>
              <a:rPr lang="en-US" sz="1000">
                <a:solidFill>
                  <a:schemeClr val="tx2"/>
                </a:solidFill>
              </a:rPr>
              <a:t>(</a:t>
            </a:r>
            <a:r>
              <a:rPr lang="cs-CZ" sz="1000">
                <a:solidFill>
                  <a:schemeClr val="tx2"/>
                </a:solidFill>
              </a:rPr>
              <a:t>M</a:t>
            </a:r>
            <a:r>
              <a:rPr lang="en-US" sz="1000">
                <a:solidFill>
                  <a:schemeClr val="tx2"/>
                </a:solidFill>
              </a:rPr>
              <a:t>W</a:t>
            </a:r>
            <a:r>
              <a:rPr lang="cs-CZ" sz="1000" baseline="-25000">
                <a:solidFill>
                  <a:schemeClr val="tx2"/>
                </a:solidFill>
              </a:rPr>
              <a:t>t</a:t>
            </a:r>
            <a:r>
              <a:rPr lang="en-US" sz="1000">
                <a:solidFill>
                  <a:schemeClr val="tx2"/>
                </a:solidFill>
              </a:rPr>
              <a:t>)</a:t>
            </a:r>
          </a:p>
        </c:rich>
      </c:tx>
      <c:layout>
        <c:manualLayout>
          <c:xMode val="edge"/>
          <c:yMode val="edge"/>
          <c:x val="1.6921397006453595E-3"/>
          <c:y val="1.8969105371895627E-3"/>
        </c:manualLayout>
      </c:layout>
      <c:overlay val="0"/>
    </c:title>
    <c:autoTitleDeleted val="0"/>
    <c:plotArea>
      <c:layout>
        <c:manualLayout>
          <c:layoutTarget val="inner"/>
          <c:xMode val="edge"/>
          <c:yMode val="edge"/>
          <c:x val="8.092474673493838E-2"/>
          <c:y val="0.14708329244079391"/>
          <c:w val="0.90821391888190195"/>
          <c:h val="0.48846027909877604"/>
        </c:manualLayout>
      </c:layout>
      <c:barChart>
        <c:barDir val="col"/>
        <c:grouping val="clustered"/>
        <c:varyColors val="0"/>
        <c:ser>
          <c:idx val="0"/>
          <c:order val="0"/>
          <c:tx>
            <c:strRef>
              <c:f>'6'!$A$23</c:f>
              <c:strCache>
                <c:ptCount val="1"/>
                <c:pt idx="0">
                  <c:v>PHA</c:v>
                </c:pt>
              </c:strCache>
            </c:strRef>
          </c:tx>
          <c:spPr>
            <a:solidFill>
              <a:schemeClr val="accent1"/>
            </a:solidFill>
          </c:spPr>
          <c:invertIfNegative val="0"/>
          <c:cat>
            <c:strRef>
              <c:f>'6'!$A$23:$A$36</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'6'!$B$23</c:f>
              <c:numCache>
                <c:formatCode>General</c:formatCode>
                <c:ptCount val="1"/>
                <c:pt idx="0">
                  <c:v>2080.8539999999994</c:v>
                </c:pt>
              </c:numCache>
            </c:numRef>
          </c:val>
          <c:extLst>
            <c:ext xmlns:c16="http://schemas.microsoft.com/office/drawing/2014/chart" uri="{C3380CC4-5D6E-409C-BE32-E72D297353CC}">
              <c16:uniqueId val="{00000000-D35A-48F7-8E09-CF5ED967ED24}"/>
            </c:ext>
          </c:extLst>
        </c:ser>
        <c:ser>
          <c:idx val="1"/>
          <c:order val="1"/>
          <c:tx>
            <c:strRef>
              <c:f>'6'!$A$24</c:f>
              <c:strCache>
                <c:ptCount val="1"/>
                <c:pt idx="0">
                  <c:v>JHČ</c:v>
                </c:pt>
              </c:strCache>
            </c:strRef>
          </c:tx>
          <c:spPr>
            <a:solidFill>
              <a:schemeClr val="accent2"/>
            </a:solidFill>
          </c:spPr>
          <c:invertIfNegative val="0"/>
          <c:val>
            <c:numRef>
              <c:f>('6'!$B$22,'6'!$B$24)</c:f>
              <c:numCache>
                <c:formatCode>General</c:formatCode>
                <c:ptCount val="2"/>
                <c:pt idx="1">
                  <c:v>2121.3090000000011</c:v>
                </c:pt>
              </c:numCache>
            </c:numRef>
          </c:val>
          <c:extLst>
            <c:ext xmlns:c16="http://schemas.microsoft.com/office/drawing/2014/chart" uri="{C3380CC4-5D6E-409C-BE32-E72D297353CC}">
              <c16:uniqueId val="{00000001-D35A-48F7-8E09-CF5ED967ED24}"/>
            </c:ext>
          </c:extLst>
        </c:ser>
        <c:ser>
          <c:idx val="2"/>
          <c:order val="2"/>
          <c:tx>
            <c:strRef>
              <c:f>'6'!$A$25</c:f>
              <c:strCache>
                <c:ptCount val="1"/>
                <c:pt idx="0">
                  <c:v>JHM</c:v>
                </c:pt>
              </c:strCache>
            </c:strRef>
          </c:tx>
          <c:spPr>
            <a:solidFill>
              <a:schemeClr val="accent3"/>
            </a:solidFill>
          </c:spPr>
          <c:invertIfNegative val="0"/>
          <c:val>
            <c:numRef>
              <c:f>('6'!$B$22,'6'!$B$22,'6'!$B$25)</c:f>
              <c:numCache>
                <c:formatCode>General</c:formatCode>
                <c:ptCount val="3"/>
                <c:pt idx="2">
                  <c:v>1754.9669999999985</c:v>
                </c:pt>
              </c:numCache>
            </c:numRef>
          </c:val>
          <c:extLst>
            <c:ext xmlns:c16="http://schemas.microsoft.com/office/drawing/2014/chart" uri="{C3380CC4-5D6E-409C-BE32-E72D297353CC}">
              <c16:uniqueId val="{00000002-D35A-48F7-8E09-CF5ED967ED24}"/>
            </c:ext>
          </c:extLst>
        </c:ser>
        <c:ser>
          <c:idx val="3"/>
          <c:order val="3"/>
          <c:tx>
            <c:strRef>
              <c:f>'6'!$A$26</c:f>
              <c:strCache>
                <c:ptCount val="1"/>
                <c:pt idx="0">
                  <c:v>KVK</c:v>
                </c:pt>
              </c:strCache>
            </c:strRef>
          </c:tx>
          <c:spPr>
            <a:solidFill>
              <a:schemeClr val="accent4"/>
            </a:solidFill>
          </c:spPr>
          <c:invertIfNegative val="0"/>
          <c:val>
            <c:numRef>
              <c:f>('6'!$B$22,'6'!$B$22,'6'!$B$22,'6'!$B$26)</c:f>
              <c:numCache>
                <c:formatCode>General</c:formatCode>
                <c:ptCount val="4"/>
                <c:pt idx="3">
                  <c:v>2814.0280000000002</c:v>
                </c:pt>
              </c:numCache>
            </c:numRef>
          </c:val>
          <c:extLst>
            <c:ext xmlns:c16="http://schemas.microsoft.com/office/drawing/2014/chart" uri="{C3380CC4-5D6E-409C-BE32-E72D297353CC}">
              <c16:uniqueId val="{00000003-D35A-48F7-8E09-CF5ED967ED24}"/>
            </c:ext>
          </c:extLst>
        </c:ser>
        <c:ser>
          <c:idx val="4"/>
          <c:order val="4"/>
          <c:tx>
            <c:strRef>
              <c:f>'6'!$A$27</c:f>
              <c:strCache>
                <c:ptCount val="1"/>
                <c:pt idx="0">
                  <c:v>VYS</c:v>
                </c:pt>
              </c:strCache>
            </c:strRef>
          </c:tx>
          <c:spPr>
            <a:solidFill>
              <a:schemeClr val="accent5"/>
            </a:solidFill>
          </c:spPr>
          <c:invertIfNegative val="0"/>
          <c:val>
            <c:numRef>
              <c:f>('6'!$B$22,'6'!$B$22,'6'!$B$22,'6'!$B$22,'6'!$B$27)</c:f>
              <c:numCache>
                <c:formatCode>General</c:formatCode>
                <c:ptCount val="5"/>
                <c:pt idx="4">
                  <c:v>586.68100000000038</c:v>
                </c:pt>
              </c:numCache>
            </c:numRef>
          </c:val>
          <c:extLst>
            <c:ext xmlns:c16="http://schemas.microsoft.com/office/drawing/2014/chart" uri="{C3380CC4-5D6E-409C-BE32-E72D297353CC}">
              <c16:uniqueId val="{00000004-D35A-48F7-8E09-CF5ED967ED24}"/>
            </c:ext>
          </c:extLst>
        </c:ser>
        <c:ser>
          <c:idx val="5"/>
          <c:order val="5"/>
          <c:tx>
            <c:strRef>
              <c:f>'6'!$A$28</c:f>
              <c:strCache>
                <c:ptCount val="1"/>
                <c:pt idx="0">
                  <c:v>HKK</c:v>
                </c:pt>
              </c:strCache>
            </c:strRef>
          </c:tx>
          <c:spPr>
            <a:solidFill>
              <a:schemeClr val="accent6"/>
            </a:solidFill>
          </c:spPr>
          <c:invertIfNegative val="0"/>
          <c:val>
            <c:numRef>
              <c:f>('6'!$B$22,'6'!$B$22,'6'!$B$22,'6'!$B$22,'6'!$B$22,'6'!$B$28)</c:f>
              <c:numCache>
                <c:formatCode>General</c:formatCode>
                <c:ptCount val="6"/>
                <c:pt idx="5">
                  <c:v>1044.1455000000001</c:v>
                </c:pt>
              </c:numCache>
            </c:numRef>
          </c:val>
          <c:extLst>
            <c:ext xmlns:c16="http://schemas.microsoft.com/office/drawing/2014/chart" uri="{C3380CC4-5D6E-409C-BE32-E72D297353CC}">
              <c16:uniqueId val="{00000005-D35A-48F7-8E09-CF5ED967ED24}"/>
            </c:ext>
          </c:extLst>
        </c:ser>
        <c:ser>
          <c:idx val="6"/>
          <c:order val="6"/>
          <c:tx>
            <c:strRef>
              <c:f>'6'!$A$29</c:f>
              <c:strCache>
                <c:ptCount val="1"/>
                <c:pt idx="0">
                  <c:v>LBK</c:v>
                </c:pt>
              </c:strCache>
            </c:strRef>
          </c:tx>
          <c:spPr>
            <a:solidFill>
              <a:srgbClr val="F0948F"/>
            </a:solidFill>
          </c:spPr>
          <c:invertIfNegative val="0"/>
          <c:val>
            <c:numRef>
              <c:f>('6'!$B$22,'6'!$B$22,'6'!$B$22,'6'!$B$22,'6'!$B$22,'6'!$B$22,'6'!$B$29)</c:f>
              <c:numCache>
                <c:formatCode>General</c:formatCode>
                <c:ptCount val="7"/>
                <c:pt idx="6">
                  <c:v>443.34599999999989</c:v>
                </c:pt>
              </c:numCache>
            </c:numRef>
          </c:val>
          <c:extLst>
            <c:ext xmlns:c16="http://schemas.microsoft.com/office/drawing/2014/chart" uri="{C3380CC4-5D6E-409C-BE32-E72D297353CC}">
              <c16:uniqueId val="{00000006-D35A-48F7-8E09-CF5ED967ED24}"/>
            </c:ext>
          </c:extLst>
        </c:ser>
        <c:ser>
          <c:idx val="7"/>
          <c:order val="7"/>
          <c:tx>
            <c:strRef>
              <c:f>'6'!$A$30</c:f>
              <c:strCache>
                <c:ptCount val="1"/>
                <c:pt idx="0">
                  <c:v>MSK</c:v>
                </c:pt>
              </c:strCache>
            </c:strRef>
          </c:tx>
          <c:spPr>
            <a:solidFill>
              <a:srgbClr val="F7C9C7"/>
            </a:solidFill>
          </c:spPr>
          <c:invertIfNegative val="0"/>
          <c:val>
            <c:numRef>
              <c:f>('6'!$B$22,'6'!$B$22,'6'!$B$22,'6'!$B$22,'6'!$B$22,'6'!$B$22,'6'!$B$22,'6'!$B$30)</c:f>
              <c:numCache>
                <c:formatCode>General</c:formatCode>
                <c:ptCount val="8"/>
                <c:pt idx="7">
                  <c:v>6129.6949999999997</c:v>
                </c:pt>
              </c:numCache>
            </c:numRef>
          </c:val>
          <c:extLst>
            <c:ext xmlns:c16="http://schemas.microsoft.com/office/drawing/2014/chart" uri="{C3380CC4-5D6E-409C-BE32-E72D297353CC}">
              <c16:uniqueId val="{00000007-D35A-48F7-8E09-CF5ED967ED24}"/>
            </c:ext>
          </c:extLst>
        </c:ser>
        <c:ser>
          <c:idx val="8"/>
          <c:order val="8"/>
          <c:tx>
            <c:strRef>
              <c:f>'6'!$A$31</c:f>
              <c:strCache>
                <c:ptCount val="1"/>
                <c:pt idx="0">
                  <c:v>OLK</c:v>
                </c:pt>
              </c:strCache>
            </c:strRef>
          </c:tx>
          <c:spPr>
            <a:solidFill>
              <a:schemeClr val="tx1"/>
            </a:solidFill>
          </c:spPr>
          <c:invertIfNegative val="0"/>
          <c:val>
            <c:numRef>
              <c:f>('6'!$B$22,'6'!$B$22,'6'!$B$22,'6'!$B$22,'6'!$B$22,'6'!$B$22,'6'!$B$22,'6'!$B$22,'6'!$B$31)</c:f>
              <c:numCache>
                <c:formatCode>General</c:formatCode>
                <c:ptCount val="9"/>
                <c:pt idx="8">
                  <c:v>1167.1039999999998</c:v>
                </c:pt>
              </c:numCache>
            </c:numRef>
          </c:val>
          <c:extLst>
            <c:ext xmlns:c16="http://schemas.microsoft.com/office/drawing/2014/chart" uri="{C3380CC4-5D6E-409C-BE32-E72D297353CC}">
              <c16:uniqueId val="{00000008-D35A-48F7-8E09-CF5ED967ED24}"/>
            </c:ext>
          </c:extLst>
        </c:ser>
        <c:ser>
          <c:idx val="9"/>
          <c:order val="9"/>
          <c:tx>
            <c:strRef>
              <c:f>'6'!$A$32</c:f>
              <c:strCache>
                <c:ptCount val="1"/>
                <c:pt idx="0">
                  <c:v>PAK</c:v>
                </c:pt>
              </c:strCache>
            </c:strRef>
          </c:tx>
          <c:spPr>
            <a:solidFill>
              <a:srgbClr val="646363"/>
            </a:solidFill>
          </c:spPr>
          <c:invertIfNegative val="0"/>
          <c:val>
            <c:numRef>
              <c:f>('6'!$B$22,'6'!$B$22,'6'!$B$22,'6'!$B$22,'6'!$B$22,'6'!$B$22,'6'!$B$22,'6'!$B$22,'6'!$B$22,'6'!$B$32)</c:f>
              <c:numCache>
                <c:formatCode>General</c:formatCode>
                <c:ptCount val="10"/>
                <c:pt idx="9">
                  <c:v>3706.7579999999998</c:v>
                </c:pt>
              </c:numCache>
            </c:numRef>
          </c:val>
          <c:extLst>
            <c:ext xmlns:c16="http://schemas.microsoft.com/office/drawing/2014/chart" uri="{C3380CC4-5D6E-409C-BE32-E72D297353CC}">
              <c16:uniqueId val="{00000009-D35A-48F7-8E09-CF5ED967ED24}"/>
            </c:ext>
          </c:extLst>
        </c:ser>
        <c:ser>
          <c:idx val="10"/>
          <c:order val="10"/>
          <c:tx>
            <c:strRef>
              <c:f>'6'!$A$33</c:f>
              <c:strCache>
                <c:ptCount val="1"/>
                <c:pt idx="0">
                  <c:v>PLK</c:v>
                </c:pt>
              </c:strCache>
            </c:strRef>
          </c:tx>
          <c:spPr>
            <a:solidFill>
              <a:srgbClr val="9D9D9C"/>
            </a:solidFill>
          </c:spPr>
          <c:invertIfNegative val="0"/>
          <c:val>
            <c:numRef>
              <c:f>('6'!$B$22,'6'!$B$22,'6'!$B$22,'6'!$B$22,'6'!$B$22,'6'!$B$22,'6'!$B$22,'6'!$B$22,'6'!$B$22,'6'!$B$22,'6'!$B$33)</c:f>
              <c:numCache>
                <c:formatCode>General</c:formatCode>
                <c:ptCount val="11"/>
                <c:pt idx="10">
                  <c:v>1041.6000000000006</c:v>
                </c:pt>
              </c:numCache>
            </c:numRef>
          </c:val>
          <c:extLst>
            <c:ext xmlns:c16="http://schemas.microsoft.com/office/drawing/2014/chart" uri="{C3380CC4-5D6E-409C-BE32-E72D297353CC}">
              <c16:uniqueId val="{0000000A-D35A-48F7-8E09-CF5ED967ED24}"/>
            </c:ext>
          </c:extLst>
        </c:ser>
        <c:ser>
          <c:idx val="11"/>
          <c:order val="11"/>
          <c:tx>
            <c:strRef>
              <c:f>'6'!$A$34</c:f>
              <c:strCache>
                <c:ptCount val="1"/>
                <c:pt idx="0">
                  <c:v>STČ</c:v>
                </c:pt>
              </c:strCache>
            </c:strRef>
          </c:tx>
          <c:spPr>
            <a:solidFill>
              <a:srgbClr val="D0D0D0"/>
            </a:solidFill>
          </c:spPr>
          <c:invertIfNegative val="0"/>
          <c:val>
            <c:numRef>
              <c:f>('6'!$B$22,'6'!$B$22,'6'!$B$22,'6'!$B$22,'6'!$B$22,'6'!$B$22,'6'!$B$22,'6'!$B$22,'6'!$B$22,'6'!$B$22,'6'!$B$22,'6'!$B$34)</c:f>
              <c:numCache>
                <c:formatCode>General</c:formatCode>
                <c:ptCount val="12"/>
                <c:pt idx="11">
                  <c:v>4345.4029999999984</c:v>
                </c:pt>
              </c:numCache>
            </c:numRef>
          </c:val>
          <c:extLst>
            <c:ext xmlns:c16="http://schemas.microsoft.com/office/drawing/2014/chart" uri="{C3380CC4-5D6E-409C-BE32-E72D297353CC}">
              <c16:uniqueId val="{0000000B-D35A-48F7-8E09-CF5ED967ED24}"/>
            </c:ext>
          </c:extLst>
        </c:ser>
        <c:ser>
          <c:idx val="12"/>
          <c:order val="12"/>
          <c:tx>
            <c:strRef>
              <c:f>'6'!$A$35</c:f>
              <c:strCache>
                <c:ptCount val="1"/>
                <c:pt idx="0">
                  <c:v>ULK</c:v>
                </c:pt>
              </c:strCache>
            </c:strRef>
          </c:tx>
          <c:spPr>
            <a:pattFill prst="ltUpDiag">
              <a:fgClr>
                <a:schemeClr val="accent1"/>
              </a:fgClr>
              <a:bgClr>
                <a:schemeClr val="bg1"/>
              </a:bgClr>
            </a:pattFill>
          </c:spPr>
          <c:invertIfNegative val="0"/>
          <c:val>
            <c:numRef>
              <c:f>('6'!$B$22,'6'!$B$22,'6'!$B$22,'6'!$B$22,'6'!$B$22,'6'!$B$22,'6'!$B$22,'6'!$B$22,'6'!$B$22,'6'!$B$22,'6'!$B$22,'6'!$B$22,'6'!$B$35)</c:f>
              <c:numCache>
                <c:formatCode>General</c:formatCode>
                <c:ptCount val="13"/>
                <c:pt idx="12">
                  <c:v>9895.5858599999992</c:v>
                </c:pt>
              </c:numCache>
            </c:numRef>
          </c:val>
          <c:extLst>
            <c:ext xmlns:c16="http://schemas.microsoft.com/office/drawing/2014/chart" uri="{C3380CC4-5D6E-409C-BE32-E72D297353CC}">
              <c16:uniqueId val="{0000000C-D35A-48F7-8E09-CF5ED967ED24}"/>
            </c:ext>
          </c:extLst>
        </c:ser>
        <c:ser>
          <c:idx val="13"/>
          <c:order val="13"/>
          <c:tx>
            <c:strRef>
              <c:f>'6'!$A$36</c:f>
              <c:strCache>
                <c:ptCount val="1"/>
                <c:pt idx="0">
                  <c:v>ZLK</c:v>
                </c:pt>
              </c:strCache>
            </c:strRef>
          </c:tx>
          <c:spPr>
            <a:pattFill prst="ltUpDiag">
              <a:fgClr>
                <a:schemeClr val="accent5"/>
              </a:fgClr>
              <a:bgClr>
                <a:schemeClr val="bg1"/>
              </a:bgClr>
            </a:pattFill>
          </c:spPr>
          <c:invertIfNegative val="0"/>
          <c:val>
            <c:numRef>
              <c:f>('6'!$B$22,'6'!$B$22,'6'!$B$22,'6'!$B$22,'6'!$B$22,'6'!$B$22,'6'!$B$22,'6'!$B$22,'6'!$B$22,'6'!$B$22,'6'!$B$22,'6'!$B$22,'6'!$B$22,'6'!$B$36)</c:f>
              <c:numCache>
                <c:formatCode>General</c:formatCode>
                <c:ptCount val="14"/>
                <c:pt idx="13">
                  <c:v>1268.6749999999995</c:v>
                </c:pt>
              </c:numCache>
            </c:numRef>
          </c:val>
          <c:extLst>
            <c:ext xmlns:c16="http://schemas.microsoft.com/office/drawing/2014/chart" uri="{C3380CC4-5D6E-409C-BE32-E72D297353CC}">
              <c16:uniqueId val="{0000000D-D35A-48F7-8E09-CF5ED967ED24}"/>
            </c:ext>
          </c:extLst>
        </c:ser>
        <c:dLbls>
          <c:showLegendKey val="0"/>
          <c:showVal val="0"/>
          <c:showCatName val="0"/>
          <c:showSerName val="0"/>
          <c:showPercent val="0"/>
          <c:showBubbleSize val="0"/>
        </c:dLbls>
        <c:gapWidth val="50"/>
        <c:overlap val="100"/>
        <c:axId val="235305216"/>
        <c:axId val="235307008"/>
      </c:barChart>
      <c:catAx>
        <c:axId val="235305216"/>
        <c:scaling>
          <c:orientation val="minMax"/>
        </c:scaling>
        <c:delete val="0"/>
        <c:axPos val="b"/>
        <c:numFmt formatCode="General" sourceLinked="1"/>
        <c:majorTickMark val="none"/>
        <c:minorTickMark val="none"/>
        <c:tickLblPos val="nextTo"/>
        <c:txPr>
          <a:bodyPr/>
          <a:lstStyle/>
          <a:p>
            <a:pPr>
              <a:defRPr sz="900"/>
            </a:pPr>
            <a:endParaRPr lang="cs-CZ"/>
          </a:p>
        </c:txPr>
        <c:crossAx val="235307008"/>
        <c:crosses val="autoZero"/>
        <c:auto val="1"/>
        <c:lblAlgn val="ctr"/>
        <c:lblOffset val="100"/>
        <c:noMultiLvlLbl val="0"/>
      </c:catAx>
      <c:valAx>
        <c:axId val="23530700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530521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Výroba tepla brutto (TJ)</a:t>
            </a:r>
          </a:p>
        </c:rich>
      </c:tx>
      <c:layout>
        <c:manualLayout>
          <c:xMode val="edge"/>
          <c:yMode val="edge"/>
          <c:x val="1.1066787664470309E-3"/>
          <c:y val="2.4707650454838016E-2"/>
        </c:manualLayout>
      </c:layout>
      <c:overlay val="0"/>
    </c:title>
    <c:autoTitleDeleted val="0"/>
    <c:plotArea>
      <c:layout>
        <c:manualLayout>
          <c:layoutTarget val="inner"/>
          <c:xMode val="edge"/>
          <c:yMode val="edge"/>
          <c:x val="8.1017283830656289E-2"/>
          <c:y val="0.12971516488789958"/>
          <c:w val="0.88372446509658709"/>
          <c:h val="0.77977247561254381"/>
        </c:manualLayout>
      </c:layout>
      <c:barChart>
        <c:barDir val="col"/>
        <c:grouping val="stacked"/>
        <c:varyColors val="0"/>
        <c:ser>
          <c:idx val="0"/>
          <c:order val="0"/>
          <c:tx>
            <c:strRef>
              <c:f>'4.1'!$A$8</c:f>
              <c:strCache>
                <c:ptCount val="1"/>
                <c:pt idx="0">
                  <c:v>Biomasa</c:v>
                </c:pt>
              </c:strCache>
            </c:strRef>
          </c:tx>
          <c:spPr>
            <a:solidFill>
              <a:srgbClr val="233060"/>
            </a:solidFill>
          </c:spPr>
          <c:invertIfNegative val="0"/>
          <c:val>
            <c:numRef>
              <c:f>'4.1'!$B$8:$M$8</c:f>
              <c:numCache>
                <c:formatCode>#\ ##0.0</c:formatCode>
                <c:ptCount val="12"/>
                <c:pt idx="0">
                  <c:v>2302.9843459999993</c:v>
                </c:pt>
                <c:pt idx="1">
                  <c:v>2147.9087139999997</c:v>
                </c:pt>
                <c:pt idx="2">
                  <c:v>2289.0506080000009</c:v>
                </c:pt>
                <c:pt idx="3">
                  <c:v>2041.347892</c:v>
                </c:pt>
                <c:pt idx="4">
                  <c:v>1795.3168340000004</c:v>
                </c:pt>
                <c:pt idx="5">
                  <c:v>1572.3664120000003</c:v>
                </c:pt>
                <c:pt idx="6">
                  <c:v>0</c:v>
                </c:pt>
                <c:pt idx="7">
                  <c:v>0</c:v>
                </c:pt>
                <c:pt idx="8">
                  <c:v>0</c:v>
                </c:pt>
                <c:pt idx="9">
                  <c:v>0</c:v>
                </c:pt>
                <c:pt idx="10">
                  <c:v>0</c:v>
                </c:pt>
                <c:pt idx="11">
                  <c:v>0</c:v>
                </c:pt>
              </c:numCache>
            </c:numRef>
          </c:val>
          <c:extLst>
            <c:ext xmlns:c16="http://schemas.microsoft.com/office/drawing/2014/chart" uri="{C3380CC4-5D6E-409C-BE32-E72D297353CC}">
              <c16:uniqueId val="{00000000-0098-4443-B1B5-C616D93B0609}"/>
            </c:ext>
          </c:extLst>
        </c:ser>
        <c:ser>
          <c:idx val="1"/>
          <c:order val="1"/>
          <c:tx>
            <c:strRef>
              <c:f>'4.1'!$A$9</c:f>
              <c:strCache>
                <c:ptCount val="1"/>
                <c:pt idx="0">
                  <c:v>Bioplyn</c:v>
                </c:pt>
              </c:strCache>
            </c:strRef>
          </c:tx>
          <c:spPr>
            <a:solidFill>
              <a:srgbClr val="596387"/>
            </a:solidFill>
          </c:spPr>
          <c:invertIfNegative val="0"/>
          <c:val>
            <c:numRef>
              <c:f>'4.1'!$B$9:$M$9</c:f>
              <c:numCache>
                <c:formatCode>#\ ##0.0</c:formatCode>
                <c:ptCount val="12"/>
                <c:pt idx="0">
                  <c:v>419.36573799999996</c:v>
                </c:pt>
                <c:pt idx="1">
                  <c:v>366.47020600000002</c:v>
                </c:pt>
                <c:pt idx="2">
                  <c:v>395.99989200000016</c:v>
                </c:pt>
                <c:pt idx="3">
                  <c:v>368.35973899999976</c:v>
                </c:pt>
                <c:pt idx="4">
                  <c:v>324.48944699999993</c:v>
                </c:pt>
                <c:pt idx="5">
                  <c:v>288.52790899999997</c:v>
                </c:pt>
                <c:pt idx="6">
                  <c:v>0</c:v>
                </c:pt>
                <c:pt idx="7">
                  <c:v>0</c:v>
                </c:pt>
                <c:pt idx="8">
                  <c:v>0</c:v>
                </c:pt>
                <c:pt idx="9">
                  <c:v>0</c:v>
                </c:pt>
                <c:pt idx="10">
                  <c:v>0</c:v>
                </c:pt>
                <c:pt idx="11">
                  <c:v>0</c:v>
                </c:pt>
              </c:numCache>
            </c:numRef>
          </c:val>
          <c:extLst>
            <c:ext xmlns:c16="http://schemas.microsoft.com/office/drawing/2014/chart" uri="{C3380CC4-5D6E-409C-BE32-E72D297353CC}">
              <c16:uniqueId val="{00000001-0098-4443-B1B5-C616D93B0609}"/>
            </c:ext>
          </c:extLst>
        </c:ser>
        <c:ser>
          <c:idx val="2"/>
          <c:order val="2"/>
          <c:tx>
            <c:strRef>
              <c:f>'4.1'!$A$10</c:f>
              <c:strCache>
                <c:ptCount val="1"/>
                <c:pt idx="0">
                  <c:v>Černé uhlí</c:v>
                </c:pt>
              </c:strCache>
            </c:strRef>
          </c:tx>
          <c:spPr>
            <a:solidFill>
              <a:srgbClr val="9196B0"/>
            </a:solidFill>
          </c:spPr>
          <c:invertIfNegative val="0"/>
          <c:val>
            <c:numRef>
              <c:f>'4.1'!$B$10:$M$10</c:f>
              <c:numCache>
                <c:formatCode>#\ ##0.0</c:formatCode>
                <c:ptCount val="12"/>
                <c:pt idx="0">
                  <c:v>2016.8260669999995</c:v>
                </c:pt>
                <c:pt idx="1">
                  <c:v>1450.2728900000002</c:v>
                </c:pt>
                <c:pt idx="2">
                  <c:v>1510.7488640000001</c:v>
                </c:pt>
                <c:pt idx="3">
                  <c:v>1162.7768349999999</c:v>
                </c:pt>
                <c:pt idx="4">
                  <c:v>611.21719299999995</c:v>
                </c:pt>
                <c:pt idx="5">
                  <c:v>415.24973799999998</c:v>
                </c:pt>
                <c:pt idx="6">
                  <c:v>0</c:v>
                </c:pt>
                <c:pt idx="7">
                  <c:v>0</c:v>
                </c:pt>
                <c:pt idx="8">
                  <c:v>0</c:v>
                </c:pt>
                <c:pt idx="9">
                  <c:v>0</c:v>
                </c:pt>
                <c:pt idx="10">
                  <c:v>0</c:v>
                </c:pt>
                <c:pt idx="11">
                  <c:v>0</c:v>
                </c:pt>
              </c:numCache>
            </c:numRef>
          </c:val>
          <c:extLst>
            <c:ext xmlns:c16="http://schemas.microsoft.com/office/drawing/2014/chart" uri="{C3380CC4-5D6E-409C-BE32-E72D297353CC}">
              <c16:uniqueId val="{00000002-0098-4443-B1B5-C616D93B0609}"/>
            </c:ext>
          </c:extLst>
        </c:ser>
        <c:ser>
          <c:idx val="3"/>
          <c:order val="3"/>
          <c:tx>
            <c:strRef>
              <c:f>'4.1'!$A$11</c:f>
              <c:strCache>
                <c:ptCount val="1"/>
                <c:pt idx="0">
                  <c:v>Elektrická energie</c:v>
                </c:pt>
              </c:strCache>
            </c:strRef>
          </c:tx>
          <c:spPr>
            <a:solidFill>
              <a:schemeClr val="accent4"/>
            </a:solidFill>
          </c:spPr>
          <c:invertIfNegative val="0"/>
          <c:val>
            <c:numRef>
              <c:f>'4.1'!$B$11:$M$11</c:f>
              <c:numCache>
                <c:formatCode>#\ ##0.0</c:formatCode>
                <c:ptCount val="12"/>
                <c:pt idx="0">
                  <c:v>4.1042699999999996</c:v>
                </c:pt>
                <c:pt idx="1">
                  <c:v>4.5074400000000008</c:v>
                </c:pt>
                <c:pt idx="2">
                  <c:v>5.6810700000000001</c:v>
                </c:pt>
                <c:pt idx="3">
                  <c:v>4.3866199999999997</c:v>
                </c:pt>
                <c:pt idx="4">
                  <c:v>3.3052060000000001</c:v>
                </c:pt>
                <c:pt idx="5">
                  <c:v>2.9955919999999998</c:v>
                </c:pt>
                <c:pt idx="6">
                  <c:v>0</c:v>
                </c:pt>
                <c:pt idx="7">
                  <c:v>0</c:v>
                </c:pt>
                <c:pt idx="8">
                  <c:v>0</c:v>
                </c:pt>
                <c:pt idx="9">
                  <c:v>0</c:v>
                </c:pt>
                <c:pt idx="10">
                  <c:v>0</c:v>
                </c:pt>
                <c:pt idx="11">
                  <c:v>0</c:v>
                </c:pt>
              </c:numCache>
            </c:numRef>
          </c:val>
          <c:extLst>
            <c:ext xmlns:c16="http://schemas.microsoft.com/office/drawing/2014/chart" uri="{C3380CC4-5D6E-409C-BE32-E72D297353CC}">
              <c16:uniqueId val="{00000003-0098-4443-B1B5-C616D93B0609}"/>
            </c:ext>
          </c:extLst>
        </c:ser>
        <c:ser>
          <c:idx val="4"/>
          <c:order val="4"/>
          <c:tx>
            <c:strRef>
              <c:f>'4.1'!$A$12</c:f>
              <c:strCache>
                <c:ptCount val="1"/>
                <c:pt idx="0">
                  <c:v>Energie prostředí (tepelné čerpadlo)</c:v>
                </c:pt>
              </c:strCache>
            </c:strRef>
          </c:tx>
          <c:spPr>
            <a:solidFill>
              <a:schemeClr val="accent5"/>
            </a:solidFill>
          </c:spPr>
          <c:invertIfNegative val="0"/>
          <c:val>
            <c:numRef>
              <c:f>'4.1'!$B$12:$M$12</c:f>
              <c:numCache>
                <c:formatCode>#\ ##0.0</c:formatCode>
                <c:ptCount val="12"/>
                <c:pt idx="0">
                  <c:v>1.5418399999999999</c:v>
                </c:pt>
                <c:pt idx="1">
                  <c:v>1.35433</c:v>
                </c:pt>
                <c:pt idx="2">
                  <c:v>1.4967699999999999</c:v>
                </c:pt>
                <c:pt idx="3">
                  <c:v>1.6977500000000001</c:v>
                </c:pt>
                <c:pt idx="4">
                  <c:v>1.63364</c:v>
                </c:pt>
                <c:pt idx="5">
                  <c:v>1.5027200000000001</c:v>
                </c:pt>
                <c:pt idx="6">
                  <c:v>0</c:v>
                </c:pt>
                <c:pt idx="7">
                  <c:v>0</c:v>
                </c:pt>
                <c:pt idx="8">
                  <c:v>0</c:v>
                </c:pt>
                <c:pt idx="9">
                  <c:v>0</c:v>
                </c:pt>
                <c:pt idx="10">
                  <c:v>0</c:v>
                </c:pt>
                <c:pt idx="11">
                  <c:v>0</c:v>
                </c:pt>
              </c:numCache>
            </c:numRef>
          </c:val>
          <c:extLst>
            <c:ext xmlns:c16="http://schemas.microsoft.com/office/drawing/2014/chart" uri="{C3380CC4-5D6E-409C-BE32-E72D297353CC}">
              <c16:uniqueId val="{00000004-0098-4443-B1B5-C616D93B0609}"/>
            </c:ext>
          </c:extLst>
        </c:ser>
        <c:ser>
          <c:idx val="5"/>
          <c:order val="5"/>
          <c:tx>
            <c:strRef>
              <c:f>'4.1'!$A$13</c:f>
              <c:strCache>
                <c:ptCount val="1"/>
                <c:pt idx="0">
                  <c:v>Energie Slunce (solární kolektor)</c:v>
                </c:pt>
              </c:strCache>
            </c:strRef>
          </c:tx>
          <c:spPr>
            <a:solidFill>
              <a:schemeClr val="accent6"/>
            </a:solidFill>
          </c:spPr>
          <c:invertIfNegative val="0"/>
          <c:val>
            <c:numRef>
              <c:f>'4.1'!$B$13:$M$13</c:f>
              <c:numCache>
                <c:formatCode>#\ ##0.0</c:formatCode>
                <c:ptCount val="12"/>
                <c:pt idx="0">
                  <c:v>1.585E-2</c:v>
                </c:pt>
                <c:pt idx="1">
                  <c:v>2.6810000000000004E-2</c:v>
                </c:pt>
                <c:pt idx="2">
                  <c:v>7.5740000000000002E-2</c:v>
                </c:pt>
                <c:pt idx="3">
                  <c:v>6.9809999999999983E-2</c:v>
                </c:pt>
                <c:pt idx="4">
                  <c:v>8.6279999999999996E-2</c:v>
                </c:pt>
                <c:pt idx="5">
                  <c:v>9.8789999999999989E-2</c:v>
                </c:pt>
                <c:pt idx="6">
                  <c:v>0</c:v>
                </c:pt>
                <c:pt idx="7">
                  <c:v>0</c:v>
                </c:pt>
                <c:pt idx="8">
                  <c:v>0</c:v>
                </c:pt>
                <c:pt idx="9">
                  <c:v>0</c:v>
                </c:pt>
                <c:pt idx="10">
                  <c:v>0</c:v>
                </c:pt>
                <c:pt idx="11">
                  <c:v>0</c:v>
                </c:pt>
              </c:numCache>
            </c:numRef>
          </c:val>
          <c:extLst>
            <c:ext xmlns:c16="http://schemas.microsoft.com/office/drawing/2014/chart" uri="{C3380CC4-5D6E-409C-BE32-E72D297353CC}">
              <c16:uniqueId val="{00000005-0098-4443-B1B5-C616D93B0609}"/>
            </c:ext>
          </c:extLst>
        </c:ser>
        <c:ser>
          <c:idx val="6"/>
          <c:order val="6"/>
          <c:tx>
            <c:strRef>
              <c:f>'4.1'!$A$14</c:f>
              <c:strCache>
                <c:ptCount val="1"/>
                <c:pt idx="0">
                  <c:v>Hnědé uhlí</c:v>
                </c:pt>
              </c:strCache>
            </c:strRef>
          </c:tx>
          <c:spPr>
            <a:solidFill>
              <a:srgbClr val="F0948F"/>
            </a:solidFill>
          </c:spPr>
          <c:invertIfNegative val="0"/>
          <c:val>
            <c:numRef>
              <c:f>'4.1'!$B$14:$M$14</c:f>
              <c:numCache>
                <c:formatCode>#\ ##0.0</c:formatCode>
                <c:ptCount val="12"/>
                <c:pt idx="0">
                  <c:v>8004.0066590000006</c:v>
                </c:pt>
                <c:pt idx="1">
                  <c:v>6501.9569280000005</c:v>
                </c:pt>
                <c:pt idx="2">
                  <c:v>6765.2773319999988</c:v>
                </c:pt>
                <c:pt idx="3">
                  <c:v>5470.483283999999</c:v>
                </c:pt>
                <c:pt idx="4">
                  <c:v>3339.6355659999999</c:v>
                </c:pt>
                <c:pt idx="5">
                  <c:v>2804.0922720000003</c:v>
                </c:pt>
                <c:pt idx="6">
                  <c:v>0</c:v>
                </c:pt>
                <c:pt idx="7">
                  <c:v>0</c:v>
                </c:pt>
                <c:pt idx="8">
                  <c:v>0</c:v>
                </c:pt>
                <c:pt idx="9">
                  <c:v>0</c:v>
                </c:pt>
                <c:pt idx="10">
                  <c:v>0</c:v>
                </c:pt>
                <c:pt idx="11">
                  <c:v>0</c:v>
                </c:pt>
              </c:numCache>
            </c:numRef>
          </c:val>
          <c:extLst>
            <c:ext xmlns:c16="http://schemas.microsoft.com/office/drawing/2014/chart" uri="{C3380CC4-5D6E-409C-BE32-E72D297353CC}">
              <c16:uniqueId val="{00000006-0098-4443-B1B5-C616D93B0609}"/>
            </c:ext>
          </c:extLst>
        </c:ser>
        <c:ser>
          <c:idx val="7"/>
          <c:order val="7"/>
          <c:tx>
            <c:strRef>
              <c:f>'4.1'!$A$15</c:f>
              <c:strCache>
                <c:ptCount val="1"/>
                <c:pt idx="0">
                  <c:v>Jaderné palivo</c:v>
                </c:pt>
              </c:strCache>
            </c:strRef>
          </c:tx>
          <c:spPr>
            <a:solidFill>
              <a:srgbClr val="F7C9C7"/>
            </a:solidFill>
          </c:spPr>
          <c:invertIfNegative val="0"/>
          <c:val>
            <c:numRef>
              <c:f>'4.1'!$B$15:$M$15</c:f>
              <c:numCache>
                <c:formatCode>#\ ##0.0</c:formatCode>
                <c:ptCount val="12"/>
                <c:pt idx="0">
                  <c:v>133.71199999999999</c:v>
                </c:pt>
                <c:pt idx="1">
                  <c:v>106.596</c:v>
                </c:pt>
                <c:pt idx="2">
                  <c:v>111.812</c:v>
                </c:pt>
                <c:pt idx="3">
                  <c:v>88.134</c:v>
                </c:pt>
                <c:pt idx="4">
                  <c:v>36.494999999999997</c:v>
                </c:pt>
                <c:pt idx="5">
                  <c:v>18.504999999999999</c:v>
                </c:pt>
                <c:pt idx="6">
                  <c:v>0</c:v>
                </c:pt>
                <c:pt idx="7">
                  <c:v>0</c:v>
                </c:pt>
                <c:pt idx="8">
                  <c:v>0</c:v>
                </c:pt>
                <c:pt idx="9">
                  <c:v>0</c:v>
                </c:pt>
                <c:pt idx="10">
                  <c:v>0</c:v>
                </c:pt>
                <c:pt idx="11">
                  <c:v>0</c:v>
                </c:pt>
              </c:numCache>
            </c:numRef>
          </c:val>
          <c:extLst>
            <c:ext xmlns:c16="http://schemas.microsoft.com/office/drawing/2014/chart" uri="{C3380CC4-5D6E-409C-BE32-E72D297353CC}">
              <c16:uniqueId val="{00000007-0098-4443-B1B5-C616D93B0609}"/>
            </c:ext>
          </c:extLst>
        </c:ser>
        <c:ser>
          <c:idx val="8"/>
          <c:order val="8"/>
          <c:tx>
            <c:strRef>
              <c:f>'4.1'!$A$16</c:f>
              <c:strCache>
                <c:ptCount val="1"/>
                <c:pt idx="0">
                  <c:v>Koks</c:v>
                </c:pt>
              </c:strCache>
            </c:strRef>
          </c:tx>
          <c:spPr>
            <a:solidFill>
              <a:schemeClr val="tx1"/>
            </a:solidFill>
          </c:spPr>
          <c:invertIfNegative val="0"/>
          <c:val>
            <c:numRef>
              <c:f>'4.1'!$B$16:$M$16</c:f>
              <c:numCache>
                <c:formatCode>#\ ##0.0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0098-4443-B1B5-C616D93B0609}"/>
            </c:ext>
          </c:extLst>
        </c:ser>
        <c:ser>
          <c:idx val="9"/>
          <c:order val="9"/>
          <c:tx>
            <c:strRef>
              <c:f>'4.1'!$A$17</c:f>
              <c:strCache>
                <c:ptCount val="1"/>
                <c:pt idx="0">
                  <c:v>Odpadní teplo</c:v>
                </c:pt>
              </c:strCache>
            </c:strRef>
          </c:tx>
          <c:spPr>
            <a:solidFill>
              <a:srgbClr val="646363"/>
            </a:solidFill>
          </c:spPr>
          <c:invertIfNegative val="0"/>
          <c:val>
            <c:numRef>
              <c:f>'4.1'!$B$17:$M$17</c:f>
              <c:numCache>
                <c:formatCode>#\ ##0.0</c:formatCode>
                <c:ptCount val="12"/>
                <c:pt idx="0">
                  <c:v>778.59543200000007</c:v>
                </c:pt>
                <c:pt idx="1">
                  <c:v>684.61303099999998</c:v>
                </c:pt>
                <c:pt idx="2">
                  <c:v>555.77029499999992</c:v>
                </c:pt>
                <c:pt idx="3">
                  <c:v>504.46035899999998</c:v>
                </c:pt>
                <c:pt idx="4">
                  <c:v>704.97971299999995</c:v>
                </c:pt>
                <c:pt idx="5">
                  <c:v>685.98217299999999</c:v>
                </c:pt>
                <c:pt idx="6">
                  <c:v>0</c:v>
                </c:pt>
                <c:pt idx="7">
                  <c:v>0</c:v>
                </c:pt>
                <c:pt idx="8">
                  <c:v>0</c:v>
                </c:pt>
                <c:pt idx="9">
                  <c:v>0</c:v>
                </c:pt>
                <c:pt idx="10">
                  <c:v>0</c:v>
                </c:pt>
                <c:pt idx="11">
                  <c:v>0</c:v>
                </c:pt>
              </c:numCache>
            </c:numRef>
          </c:val>
          <c:extLst>
            <c:ext xmlns:c16="http://schemas.microsoft.com/office/drawing/2014/chart" uri="{C3380CC4-5D6E-409C-BE32-E72D297353CC}">
              <c16:uniqueId val="{00000009-0098-4443-B1B5-C616D93B0609}"/>
            </c:ext>
          </c:extLst>
        </c:ser>
        <c:ser>
          <c:idx val="10"/>
          <c:order val="10"/>
          <c:tx>
            <c:strRef>
              <c:f>'4.1'!$A$18</c:f>
              <c:strCache>
                <c:ptCount val="1"/>
                <c:pt idx="0">
                  <c:v>Ostatní kapalná paliva</c:v>
                </c:pt>
              </c:strCache>
            </c:strRef>
          </c:tx>
          <c:spPr>
            <a:solidFill>
              <a:srgbClr val="9D9D9C"/>
            </a:solidFill>
          </c:spPr>
          <c:invertIfNegative val="0"/>
          <c:val>
            <c:numRef>
              <c:f>'4.1'!$B$18:$M$18</c:f>
              <c:numCache>
                <c:formatCode>#\ ##0.0</c:formatCode>
                <c:ptCount val="12"/>
                <c:pt idx="0">
                  <c:v>48.16986</c:v>
                </c:pt>
                <c:pt idx="1">
                  <c:v>31.518058</c:v>
                </c:pt>
                <c:pt idx="2">
                  <c:v>36.587154000000005</c:v>
                </c:pt>
                <c:pt idx="3">
                  <c:v>3.8417129999999999</c:v>
                </c:pt>
                <c:pt idx="4">
                  <c:v>3.107726</c:v>
                </c:pt>
                <c:pt idx="5">
                  <c:v>11.140400000000001</c:v>
                </c:pt>
                <c:pt idx="6">
                  <c:v>0</c:v>
                </c:pt>
                <c:pt idx="7">
                  <c:v>0</c:v>
                </c:pt>
                <c:pt idx="8">
                  <c:v>0</c:v>
                </c:pt>
                <c:pt idx="9">
                  <c:v>0</c:v>
                </c:pt>
                <c:pt idx="10">
                  <c:v>0</c:v>
                </c:pt>
                <c:pt idx="11">
                  <c:v>0</c:v>
                </c:pt>
              </c:numCache>
            </c:numRef>
          </c:val>
          <c:extLst>
            <c:ext xmlns:c16="http://schemas.microsoft.com/office/drawing/2014/chart" uri="{C3380CC4-5D6E-409C-BE32-E72D297353CC}">
              <c16:uniqueId val="{0000000A-0098-4443-B1B5-C616D93B0609}"/>
            </c:ext>
          </c:extLst>
        </c:ser>
        <c:ser>
          <c:idx val="11"/>
          <c:order val="11"/>
          <c:tx>
            <c:strRef>
              <c:f>'4.1'!$A$19</c:f>
              <c:strCache>
                <c:ptCount val="1"/>
                <c:pt idx="0">
                  <c:v>Ostatní pevná paliva</c:v>
                </c:pt>
              </c:strCache>
            </c:strRef>
          </c:tx>
          <c:spPr>
            <a:solidFill>
              <a:srgbClr val="D0D0D0"/>
            </a:solidFill>
          </c:spPr>
          <c:invertIfNegative val="0"/>
          <c:val>
            <c:numRef>
              <c:f>'4.1'!$B$19:$M$19</c:f>
              <c:numCache>
                <c:formatCode>#\ ##0.0</c:formatCode>
                <c:ptCount val="12"/>
                <c:pt idx="0">
                  <c:v>382.98554899999999</c:v>
                </c:pt>
                <c:pt idx="1">
                  <c:v>324.60856499999994</c:v>
                </c:pt>
                <c:pt idx="2">
                  <c:v>327.076528</c:v>
                </c:pt>
                <c:pt idx="3">
                  <c:v>295.2614670000001</c:v>
                </c:pt>
                <c:pt idx="4">
                  <c:v>360.4783360835404</c:v>
                </c:pt>
                <c:pt idx="5">
                  <c:v>287.69242559672034</c:v>
                </c:pt>
                <c:pt idx="6">
                  <c:v>0</c:v>
                </c:pt>
                <c:pt idx="7">
                  <c:v>0</c:v>
                </c:pt>
                <c:pt idx="8">
                  <c:v>0</c:v>
                </c:pt>
                <c:pt idx="9">
                  <c:v>0</c:v>
                </c:pt>
                <c:pt idx="10">
                  <c:v>0</c:v>
                </c:pt>
                <c:pt idx="11">
                  <c:v>0</c:v>
                </c:pt>
              </c:numCache>
            </c:numRef>
          </c:val>
          <c:extLst>
            <c:ext xmlns:c16="http://schemas.microsoft.com/office/drawing/2014/chart" uri="{C3380CC4-5D6E-409C-BE32-E72D297353CC}">
              <c16:uniqueId val="{0000000B-0098-4443-B1B5-C616D93B0609}"/>
            </c:ext>
          </c:extLst>
        </c:ser>
        <c:ser>
          <c:idx val="12"/>
          <c:order val="12"/>
          <c:tx>
            <c:strRef>
              <c:f>'4.1'!$A$20</c:f>
              <c:strCache>
                <c:ptCount val="1"/>
                <c:pt idx="0">
                  <c:v>Ostatní plyny</c:v>
                </c:pt>
              </c:strCache>
            </c:strRef>
          </c:tx>
          <c:spPr>
            <a:pattFill prst="ltUpDiag">
              <a:fgClr>
                <a:schemeClr val="tx2"/>
              </a:fgClr>
              <a:bgClr>
                <a:schemeClr val="bg1"/>
              </a:bgClr>
            </a:pattFill>
          </c:spPr>
          <c:invertIfNegative val="0"/>
          <c:val>
            <c:numRef>
              <c:f>'4.1'!$B$20:$M$20</c:f>
              <c:numCache>
                <c:formatCode>#\ ##0.0</c:formatCode>
                <c:ptCount val="12"/>
                <c:pt idx="0">
                  <c:v>942.02920399999982</c:v>
                </c:pt>
                <c:pt idx="1">
                  <c:v>784.75839299999984</c:v>
                </c:pt>
                <c:pt idx="2">
                  <c:v>778.51861900000006</c:v>
                </c:pt>
                <c:pt idx="3">
                  <c:v>779.50199899999996</c:v>
                </c:pt>
                <c:pt idx="4">
                  <c:v>697.21147500000006</c:v>
                </c:pt>
                <c:pt idx="5">
                  <c:v>612.75566200000003</c:v>
                </c:pt>
                <c:pt idx="6">
                  <c:v>0</c:v>
                </c:pt>
                <c:pt idx="7">
                  <c:v>0</c:v>
                </c:pt>
                <c:pt idx="8">
                  <c:v>0</c:v>
                </c:pt>
                <c:pt idx="9">
                  <c:v>0</c:v>
                </c:pt>
                <c:pt idx="10">
                  <c:v>0</c:v>
                </c:pt>
                <c:pt idx="11">
                  <c:v>0</c:v>
                </c:pt>
              </c:numCache>
            </c:numRef>
          </c:val>
          <c:extLst>
            <c:ext xmlns:c16="http://schemas.microsoft.com/office/drawing/2014/chart" uri="{C3380CC4-5D6E-409C-BE32-E72D297353CC}">
              <c16:uniqueId val="{0000000C-0098-4443-B1B5-C616D93B0609}"/>
            </c:ext>
          </c:extLst>
        </c:ser>
        <c:ser>
          <c:idx val="13"/>
          <c:order val="13"/>
          <c:tx>
            <c:strRef>
              <c:f>'4.1'!$A$21</c:f>
              <c:strCache>
                <c:ptCount val="1"/>
                <c:pt idx="0">
                  <c:v>Ostatní</c:v>
                </c:pt>
              </c:strCache>
            </c:strRef>
          </c:tx>
          <c:spPr>
            <a:pattFill prst="ltUpDiag">
              <a:fgClr>
                <a:schemeClr val="accent5"/>
              </a:fgClr>
              <a:bgClr>
                <a:schemeClr val="bg1"/>
              </a:bgClr>
            </a:pattFill>
          </c:spPr>
          <c:invertIfNegative val="0"/>
          <c:val>
            <c:numRef>
              <c:f>'4.1'!$B$21:$M$21</c:f>
              <c:numCache>
                <c:formatCode>#\ ##0.0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0098-4443-B1B5-C616D93B0609}"/>
            </c:ext>
          </c:extLst>
        </c:ser>
        <c:ser>
          <c:idx val="14"/>
          <c:order val="14"/>
          <c:tx>
            <c:strRef>
              <c:f>'4.1'!$A$22</c:f>
              <c:strCache>
                <c:ptCount val="1"/>
                <c:pt idx="0">
                  <c:v>Topné oleje</c:v>
                </c:pt>
              </c:strCache>
            </c:strRef>
          </c:tx>
          <c:spPr>
            <a:pattFill prst="ltUpDiag">
              <a:fgClr>
                <a:schemeClr val="accent2"/>
              </a:fgClr>
              <a:bgClr>
                <a:schemeClr val="bg1"/>
              </a:bgClr>
            </a:pattFill>
          </c:spPr>
          <c:invertIfNegative val="0"/>
          <c:val>
            <c:numRef>
              <c:f>'4.1'!$B$22:$M$22</c:f>
              <c:numCache>
                <c:formatCode>#\ ##0.0</c:formatCode>
                <c:ptCount val="12"/>
                <c:pt idx="0">
                  <c:v>147.87545800000004</c:v>
                </c:pt>
                <c:pt idx="1">
                  <c:v>103.64763599999998</c:v>
                </c:pt>
                <c:pt idx="2">
                  <c:v>94.163931999999974</c:v>
                </c:pt>
                <c:pt idx="3">
                  <c:v>57.573658999999999</c:v>
                </c:pt>
                <c:pt idx="4">
                  <c:v>10.369664</c:v>
                </c:pt>
                <c:pt idx="5">
                  <c:v>4.5854009999999992</c:v>
                </c:pt>
                <c:pt idx="6">
                  <c:v>0</c:v>
                </c:pt>
                <c:pt idx="7">
                  <c:v>0</c:v>
                </c:pt>
                <c:pt idx="8">
                  <c:v>0</c:v>
                </c:pt>
                <c:pt idx="9">
                  <c:v>0</c:v>
                </c:pt>
                <c:pt idx="10">
                  <c:v>0</c:v>
                </c:pt>
                <c:pt idx="11">
                  <c:v>0</c:v>
                </c:pt>
              </c:numCache>
            </c:numRef>
          </c:val>
          <c:extLst>
            <c:ext xmlns:c16="http://schemas.microsoft.com/office/drawing/2014/chart" uri="{C3380CC4-5D6E-409C-BE32-E72D297353CC}">
              <c16:uniqueId val="{0000000E-0098-4443-B1B5-C616D93B0609}"/>
            </c:ext>
          </c:extLst>
        </c:ser>
        <c:ser>
          <c:idx val="15"/>
          <c:order val="15"/>
          <c:tx>
            <c:strRef>
              <c:f>'4.1'!$A$23</c:f>
              <c:strCache>
                <c:ptCount val="1"/>
                <c:pt idx="0">
                  <c:v>Zemní plyn</c:v>
                </c:pt>
              </c:strCache>
            </c:strRef>
          </c:tx>
          <c:spPr>
            <a:pattFill prst="ltUpDiag">
              <a:fgClr>
                <a:srgbClr val="E86159"/>
              </a:fgClr>
              <a:bgClr>
                <a:schemeClr val="bg1"/>
              </a:bgClr>
            </a:pattFill>
          </c:spPr>
          <c:invertIfNegative val="0"/>
          <c:val>
            <c:numRef>
              <c:f>'4.1'!$B$23:$M$23</c:f>
              <c:numCache>
                <c:formatCode>#\ ##0.0</c:formatCode>
                <c:ptCount val="12"/>
                <c:pt idx="0">
                  <c:v>4120.0826230879075</c:v>
                </c:pt>
                <c:pt idx="1">
                  <c:v>3262.9988326045136</c:v>
                </c:pt>
                <c:pt idx="2">
                  <c:v>3309.8209927815592</c:v>
                </c:pt>
                <c:pt idx="3">
                  <c:v>2599.3707953399339</c:v>
                </c:pt>
                <c:pt idx="4">
                  <c:v>1417.9188830878131</c:v>
                </c:pt>
                <c:pt idx="5">
                  <c:v>1156.2403458134636</c:v>
                </c:pt>
                <c:pt idx="6">
                  <c:v>0</c:v>
                </c:pt>
                <c:pt idx="7">
                  <c:v>0</c:v>
                </c:pt>
                <c:pt idx="8">
                  <c:v>0</c:v>
                </c:pt>
                <c:pt idx="9">
                  <c:v>0</c:v>
                </c:pt>
                <c:pt idx="10">
                  <c:v>0</c:v>
                </c:pt>
                <c:pt idx="11">
                  <c:v>0</c:v>
                </c:pt>
              </c:numCache>
            </c:numRef>
          </c:val>
          <c:extLst>
            <c:ext xmlns:c16="http://schemas.microsoft.com/office/drawing/2014/chart" uri="{C3380CC4-5D6E-409C-BE32-E72D297353CC}">
              <c16:uniqueId val="{0000000F-0098-4443-B1B5-C616D93B0609}"/>
            </c:ext>
          </c:extLst>
        </c:ser>
        <c:dLbls>
          <c:showLegendKey val="0"/>
          <c:showVal val="0"/>
          <c:showCatName val="0"/>
          <c:showSerName val="0"/>
          <c:showPercent val="0"/>
          <c:showBubbleSize val="0"/>
        </c:dLbls>
        <c:gapWidth val="50"/>
        <c:overlap val="100"/>
        <c:axId val="178610944"/>
        <c:axId val="178612480"/>
      </c:barChart>
      <c:catAx>
        <c:axId val="178610944"/>
        <c:scaling>
          <c:orientation val="minMax"/>
        </c:scaling>
        <c:delete val="0"/>
        <c:axPos val="b"/>
        <c:majorTickMark val="none"/>
        <c:minorTickMark val="none"/>
        <c:tickLblPos val="nextTo"/>
        <c:txPr>
          <a:bodyPr/>
          <a:lstStyle/>
          <a:p>
            <a:pPr>
              <a:defRPr sz="900"/>
            </a:pPr>
            <a:endParaRPr lang="cs-CZ"/>
          </a:p>
        </c:txPr>
        <c:crossAx val="178612480"/>
        <c:crosses val="autoZero"/>
        <c:auto val="1"/>
        <c:lblAlgn val="ctr"/>
        <c:lblOffset val="100"/>
        <c:noMultiLvlLbl val="0"/>
      </c:catAx>
      <c:valAx>
        <c:axId val="178612480"/>
        <c:scaling>
          <c:orientation val="minMax"/>
          <c:max val="20000"/>
        </c:scaling>
        <c:delete val="0"/>
        <c:axPos val="l"/>
        <c:majorGridlines/>
        <c:numFmt formatCode="#,##0" sourceLinked="0"/>
        <c:majorTickMark val="none"/>
        <c:minorTickMark val="none"/>
        <c:tickLblPos val="nextTo"/>
        <c:spPr>
          <a:ln w="6350">
            <a:noFill/>
          </a:ln>
        </c:spPr>
        <c:txPr>
          <a:bodyPr/>
          <a:lstStyle/>
          <a:p>
            <a:pPr>
              <a:defRPr sz="900"/>
            </a:pPr>
            <a:endParaRPr lang="cs-CZ"/>
          </a:p>
        </c:txPr>
        <c:crossAx val="178610944"/>
        <c:crosses val="autoZero"/>
        <c:crossBetween val="between"/>
        <c:majorUnit val="2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'4.2'!$O$7</c:f>
              <c:strCache>
                <c:ptCount val="1"/>
              </c:strCache>
            </c:strRef>
          </c:tx>
          <c:spPr>
            <a:solidFill>
              <a:schemeClr val="accent1"/>
            </a:solidFill>
          </c:spPr>
          <c:invertIfNegative val="0"/>
          <c:cat>
            <c:numRef>
              <c:f>'4.2'!$P$6</c:f>
              <c:numCache>
                <c:formatCode>General</c:formatCode>
                <c:ptCount val="1"/>
              </c:numCache>
            </c:numRef>
          </c:cat>
          <c:val>
            <c:numRef>
              <c:f>'4.2'!$P$7</c:f>
              <c:numCache>
                <c:formatCode>0.0%</c:formatCode>
                <c:ptCount val="1"/>
              </c:numCache>
            </c:numRef>
          </c:val>
          <c:extLst>
            <c:ext xmlns:c16="http://schemas.microsoft.com/office/drawing/2014/chart" uri="{C3380CC4-5D6E-409C-BE32-E72D297353CC}">
              <c16:uniqueId val="{00000000-FD4C-42A0-96FE-49730A1E4246}"/>
            </c:ext>
          </c:extLst>
        </c:ser>
        <c:ser>
          <c:idx val="1"/>
          <c:order val="1"/>
          <c:tx>
            <c:strRef>
              <c:f>'4.2'!$O$8</c:f>
              <c:strCache>
                <c:ptCount val="1"/>
              </c:strCache>
            </c:strRef>
          </c:tx>
          <c:spPr>
            <a:solidFill>
              <a:schemeClr val="accent2"/>
            </a:solidFill>
          </c:spPr>
          <c:invertIfNegative val="0"/>
          <c:cat>
            <c:numRef>
              <c:f>'4.2'!$P$6</c:f>
              <c:numCache>
                <c:formatCode>General</c:formatCode>
                <c:ptCount val="1"/>
              </c:numCache>
            </c:numRef>
          </c:cat>
          <c:val>
            <c:numRef>
              <c:f>'4.2'!$P$8</c:f>
              <c:numCache>
                <c:formatCode>0.0%</c:formatCode>
                <c:ptCount val="1"/>
              </c:numCache>
            </c:numRef>
          </c:val>
          <c:extLst>
            <c:ext xmlns:c16="http://schemas.microsoft.com/office/drawing/2014/chart" uri="{C3380CC4-5D6E-409C-BE32-E72D297353CC}">
              <c16:uniqueId val="{00000001-FD4C-42A0-96FE-49730A1E4246}"/>
            </c:ext>
          </c:extLst>
        </c:ser>
        <c:ser>
          <c:idx val="2"/>
          <c:order val="2"/>
          <c:tx>
            <c:strRef>
              <c:f>'4.2'!$O$9</c:f>
              <c:strCache>
                <c:ptCount val="1"/>
              </c:strCache>
            </c:strRef>
          </c:tx>
          <c:spPr>
            <a:solidFill>
              <a:schemeClr val="accent3"/>
            </a:solidFill>
          </c:spPr>
          <c:invertIfNegative val="0"/>
          <c:cat>
            <c:numRef>
              <c:f>'4.2'!$P$6</c:f>
              <c:numCache>
                <c:formatCode>General</c:formatCode>
                <c:ptCount val="1"/>
              </c:numCache>
            </c:numRef>
          </c:cat>
          <c:val>
            <c:numRef>
              <c:f>'4.2'!$P$9</c:f>
              <c:numCache>
                <c:formatCode>0.0%</c:formatCode>
                <c:ptCount val="1"/>
              </c:numCache>
            </c:numRef>
          </c:val>
          <c:extLst>
            <c:ext xmlns:c16="http://schemas.microsoft.com/office/drawing/2014/chart" uri="{C3380CC4-5D6E-409C-BE32-E72D297353CC}">
              <c16:uniqueId val="{00000002-FD4C-42A0-96FE-49730A1E4246}"/>
            </c:ext>
          </c:extLst>
        </c:ser>
        <c:ser>
          <c:idx val="3"/>
          <c:order val="3"/>
          <c:tx>
            <c:strRef>
              <c:f>'4.2'!$O$10</c:f>
              <c:strCache>
                <c:ptCount val="1"/>
              </c:strCache>
            </c:strRef>
          </c:tx>
          <c:spPr>
            <a:solidFill>
              <a:schemeClr val="accent4"/>
            </a:solidFill>
          </c:spPr>
          <c:invertIfNegative val="0"/>
          <c:cat>
            <c:numRef>
              <c:f>'4.2'!$P$6</c:f>
              <c:numCache>
                <c:formatCode>General</c:formatCode>
                <c:ptCount val="1"/>
              </c:numCache>
            </c:numRef>
          </c:cat>
          <c:val>
            <c:numRef>
              <c:f>'4.2'!$P$10</c:f>
              <c:numCache>
                <c:formatCode>0.0%</c:formatCode>
                <c:ptCount val="1"/>
              </c:numCache>
            </c:numRef>
          </c:val>
          <c:extLst>
            <c:ext xmlns:c16="http://schemas.microsoft.com/office/drawing/2014/chart" uri="{C3380CC4-5D6E-409C-BE32-E72D297353CC}">
              <c16:uniqueId val="{00000003-FD4C-42A0-96FE-49730A1E4246}"/>
            </c:ext>
          </c:extLst>
        </c:ser>
        <c:ser>
          <c:idx val="4"/>
          <c:order val="4"/>
          <c:tx>
            <c:strRef>
              <c:f>'4.2'!$O$11</c:f>
              <c:strCache>
                <c:ptCount val="1"/>
              </c:strCache>
            </c:strRef>
          </c:tx>
          <c:spPr>
            <a:solidFill>
              <a:schemeClr val="accent5"/>
            </a:solidFill>
          </c:spPr>
          <c:invertIfNegative val="0"/>
          <c:cat>
            <c:numRef>
              <c:f>'4.2'!$P$6</c:f>
              <c:numCache>
                <c:formatCode>General</c:formatCode>
                <c:ptCount val="1"/>
              </c:numCache>
            </c:numRef>
          </c:cat>
          <c:val>
            <c:numRef>
              <c:f>'4.2'!$P$11</c:f>
              <c:numCache>
                <c:formatCode>0.0%</c:formatCode>
                <c:ptCount val="1"/>
              </c:numCache>
            </c:numRef>
          </c:val>
          <c:extLst>
            <c:ext xmlns:c16="http://schemas.microsoft.com/office/drawing/2014/chart" uri="{C3380CC4-5D6E-409C-BE32-E72D297353CC}">
              <c16:uniqueId val="{00000004-FD4C-42A0-96FE-49730A1E4246}"/>
            </c:ext>
          </c:extLst>
        </c:ser>
        <c:ser>
          <c:idx val="5"/>
          <c:order val="5"/>
          <c:tx>
            <c:strRef>
              <c:f>'4.2'!$O$12</c:f>
              <c:strCache>
                <c:ptCount val="1"/>
              </c:strCache>
            </c:strRef>
          </c:tx>
          <c:spPr>
            <a:solidFill>
              <a:schemeClr val="accent6"/>
            </a:solidFill>
          </c:spPr>
          <c:invertIfNegative val="0"/>
          <c:cat>
            <c:numRef>
              <c:f>'4.2'!$P$6</c:f>
              <c:numCache>
                <c:formatCode>General</c:formatCode>
                <c:ptCount val="1"/>
              </c:numCache>
            </c:numRef>
          </c:cat>
          <c:val>
            <c:numRef>
              <c:f>'4.2'!$P$12</c:f>
              <c:numCache>
                <c:formatCode>0.0%</c:formatCode>
                <c:ptCount val="1"/>
              </c:numCache>
            </c:numRef>
          </c:val>
          <c:extLst>
            <c:ext xmlns:c16="http://schemas.microsoft.com/office/drawing/2014/chart" uri="{C3380CC4-5D6E-409C-BE32-E72D297353CC}">
              <c16:uniqueId val="{00000005-FD4C-42A0-96FE-49730A1E4246}"/>
            </c:ext>
          </c:extLst>
        </c:ser>
        <c:ser>
          <c:idx val="6"/>
          <c:order val="6"/>
          <c:tx>
            <c:strRef>
              <c:f>'4.2'!$O$13</c:f>
              <c:strCache>
                <c:ptCount val="1"/>
              </c:strCache>
            </c:strRef>
          </c:tx>
          <c:spPr>
            <a:solidFill>
              <a:srgbClr val="F0948F"/>
            </a:solidFill>
          </c:spPr>
          <c:invertIfNegative val="0"/>
          <c:cat>
            <c:numRef>
              <c:f>'4.2'!$P$6</c:f>
              <c:numCache>
                <c:formatCode>General</c:formatCode>
                <c:ptCount val="1"/>
              </c:numCache>
            </c:numRef>
          </c:cat>
          <c:val>
            <c:numRef>
              <c:f>'4.2'!$P$13</c:f>
              <c:numCache>
                <c:formatCode>0.0%</c:formatCode>
                <c:ptCount val="1"/>
              </c:numCache>
            </c:numRef>
          </c:val>
          <c:extLst>
            <c:ext xmlns:c16="http://schemas.microsoft.com/office/drawing/2014/chart" uri="{C3380CC4-5D6E-409C-BE32-E72D297353CC}">
              <c16:uniqueId val="{00000006-FD4C-42A0-96FE-49730A1E4246}"/>
            </c:ext>
          </c:extLst>
        </c:ser>
        <c:ser>
          <c:idx val="7"/>
          <c:order val="7"/>
          <c:tx>
            <c:strRef>
              <c:f>'4.2'!$O$14</c:f>
              <c:strCache>
                <c:ptCount val="1"/>
              </c:strCache>
            </c:strRef>
          </c:tx>
          <c:spPr>
            <a:solidFill>
              <a:srgbClr val="F7C9C7"/>
            </a:solidFill>
          </c:spPr>
          <c:invertIfNegative val="0"/>
          <c:cat>
            <c:numRef>
              <c:f>'4.2'!$P$6</c:f>
              <c:numCache>
                <c:formatCode>General</c:formatCode>
                <c:ptCount val="1"/>
              </c:numCache>
            </c:numRef>
          </c:cat>
          <c:val>
            <c:numRef>
              <c:f>'4.2'!$P$14</c:f>
              <c:numCache>
                <c:formatCode>0.0%</c:formatCode>
                <c:ptCount val="1"/>
              </c:numCache>
            </c:numRef>
          </c:val>
          <c:extLst>
            <c:ext xmlns:c16="http://schemas.microsoft.com/office/drawing/2014/chart" uri="{C3380CC4-5D6E-409C-BE32-E72D297353CC}">
              <c16:uniqueId val="{00000007-FD4C-42A0-96FE-49730A1E4246}"/>
            </c:ext>
          </c:extLst>
        </c:ser>
        <c:ser>
          <c:idx val="8"/>
          <c:order val="8"/>
          <c:tx>
            <c:strRef>
              <c:f>'4.2'!$O$15</c:f>
              <c:strCache>
                <c:ptCount val="1"/>
              </c:strCache>
            </c:strRef>
          </c:tx>
          <c:spPr>
            <a:solidFill>
              <a:schemeClr val="tx1"/>
            </a:solidFill>
          </c:spPr>
          <c:invertIfNegative val="0"/>
          <c:cat>
            <c:numRef>
              <c:f>'4.2'!$P$6</c:f>
              <c:numCache>
                <c:formatCode>General</c:formatCode>
                <c:ptCount val="1"/>
              </c:numCache>
            </c:numRef>
          </c:cat>
          <c:val>
            <c:numRef>
              <c:f>'4.2'!$P$15</c:f>
              <c:numCache>
                <c:formatCode>0.0%</c:formatCode>
                <c:ptCount val="1"/>
              </c:numCache>
            </c:numRef>
          </c:val>
          <c:extLst>
            <c:ext xmlns:c16="http://schemas.microsoft.com/office/drawing/2014/chart" uri="{C3380CC4-5D6E-409C-BE32-E72D297353CC}">
              <c16:uniqueId val="{00000008-FD4C-42A0-96FE-49730A1E4246}"/>
            </c:ext>
          </c:extLst>
        </c:ser>
        <c:ser>
          <c:idx val="9"/>
          <c:order val="9"/>
          <c:tx>
            <c:strRef>
              <c:f>'4.2'!$O$16</c:f>
              <c:strCache>
                <c:ptCount val="1"/>
              </c:strCache>
            </c:strRef>
          </c:tx>
          <c:spPr>
            <a:solidFill>
              <a:srgbClr val="646363"/>
            </a:solidFill>
          </c:spPr>
          <c:invertIfNegative val="0"/>
          <c:cat>
            <c:numRef>
              <c:f>'4.2'!$P$6</c:f>
              <c:numCache>
                <c:formatCode>General</c:formatCode>
                <c:ptCount val="1"/>
              </c:numCache>
            </c:numRef>
          </c:cat>
          <c:val>
            <c:numRef>
              <c:f>'4.2'!$P$16</c:f>
              <c:numCache>
                <c:formatCode>0.0%</c:formatCode>
                <c:ptCount val="1"/>
              </c:numCache>
            </c:numRef>
          </c:val>
          <c:extLst>
            <c:ext xmlns:c16="http://schemas.microsoft.com/office/drawing/2014/chart" uri="{C3380CC4-5D6E-409C-BE32-E72D297353CC}">
              <c16:uniqueId val="{00000009-FD4C-42A0-96FE-49730A1E4246}"/>
            </c:ext>
          </c:extLst>
        </c:ser>
        <c:ser>
          <c:idx val="10"/>
          <c:order val="10"/>
          <c:tx>
            <c:strRef>
              <c:f>'4.2'!$O$17</c:f>
              <c:strCache>
                <c:ptCount val="1"/>
              </c:strCache>
            </c:strRef>
          </c:tx>
          <c:spPr>
            <a:solidFill>
              <a:srgbClr val="9D9D9C"/>
            </a:solidFill>
          </c:spPr>
          <c:invertIfNegative val="0"/>
          <c:cat>
            <c:numRef>
              <c:f>'4.2'!$P$6</c:f>
              <c:numCache>
                <c:formatCode>General</c:formatCode>
                <c:ptCount val="1"/>
              </c:numCache>
            </c:numRef>
          </c:cat>
          <c:val>
            <c:numRef>
              <c:f>'4.2'!$P$17</c:f>
              <c:numCache>
                <c:formatCode>0.0%</c:formatCode>
                <c:ptCount val="1"/>
              </c:numCache>
            </c:numRef>
          </c:val>
          <c:extLst>
            <c:ext xmlns:c16="http://schemas.microsoft.com/office/drawing/2014/chart" uri="{C3380CC4-5D6E-409C-BE32-E72D297353CC}">
              <c16:uniqueId val="{0000000A-FD4C-42A0-96FE-49730A1E4246}"/>
            </c:ext>
          </c:extLst>
        </c:ser>
        <c:ser>
          <c:idx val="11"/>
          <c:order val="11"/>
          <c:tx>
            <c:strRef>
              <c:f>'4.2'!$O$18</c:f>
              <c:strCache>
                <c:ptCount val="1"/>
              </c:strCache>
            </c:strRef>
          </c:tx>
          <c:spPr>
            <a:solidFill>
              <a:srgbClr val="D0D0D0"/>
            </a:solidFill>
          </c:spPr>
          <c:invertIfNegative val="0"/>
          <c:cat>
            <c:numRef>
              <c:f>'4.2'!$P$6</c:f>
              <c:numCache>
                <c:formatCode>General</c:formatCode>
                <c:ptCount val="1"/>
              </c:numCache>
            </c:numRef>
          </c:cat>
          <c:val>
            <c:numRef>
              <c:f>'4.2'!$P$18</c:f>
              <c:numCache>
                <c:formatCode>0.0%</c:formatCode>
                <c:ptCount val="1"/>
              </c:numCache>
            </c:numRef>
          </c:val>
          <c:extLst>
            <c:ext xmlns:c16="http://schemas.microsoft.com/office/drawing/2014/chart" uri="{C3380CC4-5D6E-409C-BE32-E72D297353CC}">
              <c16:uniqueId val="{0000000B-FD4C-42A0-96FE-49730A1E4246}"/>
            </c:ext>
          </c:extLst>
        </c:ser>
        <c:ser>
          <c:idx val="12"/>
          <c:order val="12"/>
          <c:tx>
            <c:strRef>
              <c:f>'4.2'!$O$19</c:f>
              <c:strCache>
                <c:ptCount val="1"/>
              </c:strCache>
            </c:strRef>
          </c:tx>
          <c:spPr>
            <a:pattFill prst="ltUpDiag">
              <a:fgClr>
                <a:schemeClr val="accent1"/>
              </a:fgClr>
              <a:bgClr>
                <a:schemeClr val="bg1"/>
              </a:bgClr>
            </a:pattFill>
          </c:spPr>
          <c:invertIfNegative val="0"/>
          <c:cat>
            <c:numRef>
              <c:f>'4.2'!$P$6</c:f>
              <c:numCache>
                <c:formatCode>General</c:formatCode>
                <c:ptCount val="1"/>
              </c:numCache>
            </c:numRef>
          </c:cat>
          <c:val>
            <c:numRef>
              <c:f>'4.2'!$P$19</c:f>
              <c:numCache>
                <c:formatCode>0.0%</c:formatCode>
                <c:ptCount val="1"/>
              </c:numCache>
            </c:numRef>
          </c:val>
          <c:extLst>
            <c:ext xmlns:c16="http://schemas.microsoft.com/office/drawing/2014/chart" uri="{C3380CC4-5D6E-409C-BE32-E72D297353CC}">
              <c16:uniqueId val="{0000000C-FD4C-42A0-96FE-49730A1E4246}"/>
            </c:ext>
          </c:extLst>
        </c:ser>
        <c:ser>
          <c:idx val="13"/>
          <c:order val="13"/>
          <c:tx>
            <c:strRef>
              <c:f>'4.2'!$O$20</c:f>
              <c:strCache>
                <c:ptCount val="1"/>
              </c:strCache>
            </c:strRef>
          </c:tx>
          <c:spPr>
            <a:pattFill prst="ltUpDiag">
              <a:fgClr>
                <a:schemeClr val="accent5"/>
              </a:fgClr>
              <a:bgClr>
                <a:schemeClr val="bg1"/>
              </a:bgClr>
            </a:pattFill>
          </c:spPr>
          <c:invertIfNegative val="0"/>
          <c:cat>
            <c:numRef>
              <c:f>'4.2'!$P$6</c:f>
              <c:numCache>
                <c:formatCode>General</c:formatCode>
                <c:ptCount val="1"/>
              </c:numCache>
            </c:numRef>
          </c:cat>
          <c:val>
            <c:numRef>
              <c:f>'4.2'!$P$20</c:f>
              <c:numCache>
                <c:formatCode>0.0%</c:formatCode>
                <c:ptCount val="1"/>
              </c:numCache>
            </c:numRef>
          </c:val>
          <c:extLst>
            <c:ext xmlns:c16="http://schemas.microsoft.com/office/drawing/2014/chart" uri="{C3380CC4-5D6E-409C-BE32-E72D297353CC}">
              <c16:uniqueId val="{0000000D-FD4C-42A0-96FE-49730A1E4246}"/>
            </c:ext>
          </c:extLst>
        </c:ser>
        <c:dLbls>
          <c:showLegendKey val="0"/>
          <c:showVal val="0"/>
          <c:showCatName val="0"/>
          <c:showSerName val="0"/>
          <c:showPercent val="0"/>
          <c:showBubbleSize val="0"/>
        </c:dLbls>
        <c:gapWidth val="150"/>
        <c:axId val="235479040"/>
        <c:axId val="235480576"/>
      </c:barChart>
      <c:catAx>
        <c:axId val="235479040"/>
        <c:scaling>
          <c:orientation val="minMax"/>
        </c:scaling>
        <c:delete val="1"/>
        <c:axPos val="b"/>
        <c:numFmt formatCode="General" sourceLinked="1"/>
        <c:majorTickMark val="out"/>
        <c:minorTickMark val="none"/>
        <c:tickLblPos val="nextTo"/>
        <c:crossAx val="235480576"/>
        <c:crosses val="autoZero"/>
        <c:auto val="1"/>
        <c:lblAlgn val="ctr"/>
        <c:lblOffset val="100"/>
        <c:noMultiLvlLbl val="0"/>
      </c:catAx>
      <c:valAx>
        <c:axId val="235480576"/>
        <c:scaling>
          <c:orientation val="minMax"/>
        </c:scaling>
        <c:delete val="1"/>
        <c:axPos val="l"/>
        <c:numFmt formatCode="0.0%" sourceLinked="1"/>
        <c:majorTickMark val="out"/>
        <c:minorTickMark val="none"/>
        <c:tickLblPos val="nextTo"/>
        <c:crossAx val="23547904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a:solidFill>
                  <a:schemeClr val="tx2"/>
                </a:solidFill>
              </a:rPr>
              <a:t>Instalovaný výkon v ČR (MW</a:t>
            </a:r>
            <a:r>
              <a:rPr lang="cs-CZ" sz="1000" baseline="-25000">
                <a:solidFill>
                  <a:schemeClr val="tx2"/>
                </a:solidFill>
              </a:rPr>
              <a:t>t</a:t>
            </a:r>
            <a:r>
              <a:rPr lang="cs-CZ" sz="1000">
                <a:solidFill>
                  <a:schemeClr val="tx2"/>
                </a:solidFill>
              </a:rPr>
              <a:t>)</a:t>
            </a:r>
          </a:p>
        </c:rich>
      </c:tx>
      <c:layout>
        <c:manualLayout>
          <c:xMode val="edge"/>
          <c:yMode val="edge"/>
          <c:x val="2.1198696001707E-3"/>
          <c:y val="3.4071565490064917E-2"/>
        </c:manualLayout>
      </c:layout>
      <c:overlay val="0"/>
    </c:title>
    <c:autoTitleDeleted val="0"/>
    <c:plotArea>
      <c:layout>
        <c:manualLayout>
          <c:layoutTarget val="inner"/>
          <c:xMode val="edge"/>
          <c:yMode val="edge"/>
          <c:x val="7.8332167930714694E-2"/>
          <c:y val="0.16578678264711025"/>
          <c:w val="0.88757812783102241"/>
          <c:h val="0.70939771577428523"/>
        </c:manualLayout>
      </c:layout>
      <c:barChart>
        <c:barDir val="col"/>
        <c:grouping val="stacked"/>
        <c:varyColors val="0"/>
        <c:ser>
          <c:idx val="0"/>
          <c:order val="0"/>
          <c:tx>
            <c:strRef>
              <c:f>'6'!$A$7</c:f>
              <c:strCache>
                <c:ptCount val="1"/>
                <c:pt idx="0">
                  <c:v>Hlavní město Praha (PHA)</c:v>
                </c:pt>
              </c:strCache>
            </c:strRef>
          </c:tx>
          <c:spPr>
            <a:solidFill>
              <a:schemeClr val="accent1"/>
            </a:solidFill>
          </c:spPr>
          <c:invertIfNegative val="0"/>
          <c:val>
            <c:numRef>
              <c:f>'6'!$B$7:$M$7</c:f>
              <c:numCache>
                <c:formatCode>#\ ##0.0</c:formatCode>
                <c:ptCount val="12"/>
                <c:pt idx="0">
                  <c:v>2080.9429999999993</c:v>
                </c:pt>
                <c:pt idx="1">
                  <c:v>2080.9429999999993</c:v>
                </c:pt>
                <c:pt idx="2">
                  <c:v>2080.9429999999993</c:v>
                </c:pt>
                <c:pt idx="3">
                  <c:v>2079.9359999999992</c:v>
                </c:pt>
                <c:pt idx="4">
                  <c:v>2080.8539999999994</c:v>
                </c:pt>
                <c:pt idx="5">
                  <c:v>2080.8539999999994</c:v>
                </c:pt>
                <c:pt idx="6">
                  <c:v>0</c:v>
                </c:pt>
                <c:pt idx="7">
                  <c:v>0</c:v>
                </c:pt>
                <c:pt idx="8">
                  <c:v>0</c:v>
                </c:pt>
                <c:pt idx="9">
                  <c:v>0</c:v>
                </c:pt>
                <c:pt idx="10">
                  <c:v>0</c:v>
                </c:pt>
                <c:pt idx="11">
                  <c:v>0</c:v>
                </c:pt>
              </c:numCache>
            </c:numRef>
          </c:val>
          <c:extLst>
            <c:ext xmlns:c16="http://schemas.microsoft.com/office/drawing/2014/chart" uri="{C3380CC4-5D6E-409C-BE32-E72D297353CC}">
              <c16:uniqueId val="{00000000-A10D-4DC0-A3DF-71286D468598}"/>
            </c:ext>
          </c:extLst>
        </c:ser>
        <c:ser>
          <c:idx val="1"/>
          <c:order val="1"/>
          <c:tx>
            <c:strRef>
              <c:f>'6'!$A$8</c:f>
              <c:strCache>
                <c:ptCount val="1"/>
                <c:pt idx="0">
                  <c:v>Jihočeský kraj (JHČ)</c:v>
                </c:pt>
              </c:strCache>
            </c:strRef>
          </c:tx>
          <c:spPr>
            <a:solidFill>
              <a:schemeClr val="accent2"/>
            </a:solidFill>
          </c:spPr>
          <c:invertIfNegative val="0"/>
          <c:val>
            <c:numRef>
              <c:f>'6'!$B$8:$M$8</c:f>
              <c:numCache>
                <c:formatCode>#\ ##0.0</c:formatCode>
                <c:ptCount val="12"/>
                <c:pt idx="0">
                  <c:v>2155.4440000000013</c:v>
                </c:pt>
                <c:pt idx="1">
                  <c:v>2155.7490000000016</c:v>
                </c:pt>
                <c:pt idx="2">
                  <c:v>2155.8130000000015</c:v>
                </c:pt>
                <c:pt idx="3">
                  <c:v>2121.3090000000011</c:v>
                </c:pt>
                <c:pt idx="4">
                  <c:v>2121.3090000000011</c:v>
                </c:pt>
                <c:pt idx="5">
                  <c:v>2121.3090000000011</c:v>
                </c:pt>
                <c:pt idx="6">
                  <c:v>0</c:v>
                </c:pt>
                <c:pt idx="7">
                  <c:v>0</c:v>
                </c:pt>
                <c:pt idx="8">
                  <c:v>0</c:v>
                </c:pt>
                <c:pt idx="9">
                  <c:v>0</c:v>
                </c:pt>
                <c:pt idx="10">
                  <c:v>0</c:v>
                </c:pt>
                <c:pt idx="11">
                  <c:v>0</c:v>
                </c:pt>
              </c:numCache>
            </c:numRef>
          </c:val>
          <c:extLst>
            <c:ext xmlns:c16="http://schemas.microsoft.com/office/drawing/2014/chart" uri="{C3380CC4-5D6E-409C-BE32-E72D297353CC}">
              <c16:uniqueId val="{00000001-A10D-4DC0-A3DF-71286D468598}"/>
            </c:ext>
          </c:extLst>
        </c:ser>
        <c:ser>
          <c:idx val="2"/>
          <c:order val="2"/>
          <c:tx>
            <c:strRef>
              <c:f>'6'!$A$9</c:f>
              <c:strCache>
                <c:ptCount val="1"/>
                <c:pt idx="0">
                  <c:v>Jihomoravský kraj (JHM)</c:v>
                </c:pt>
              </c:strCache>
            </c:strRef>
          </c:tx>
          <c:spPr>
            <a:solidFill>
              <a:schemeClr val="accent3"/>
            </a:solidFill>
          </c:spPr>
          <c:invertIfNegative val="0"/>
          <c:val>
            <c:numRef>
              <c:f>'6'!$B$9:$M$9</c:f>
              <c:numCache>
                <c:formatCode>#\ ##0.0</c:formatCode>
                <c:ptCount val="12"/>
                <c:pt idx="0">
                  <c:v>1872.8349999999982</c:v>
                </c:pt>
                <c:pt idx="1">
                  <c:v>1872.1969999999983</c:v>
                </c:pt>
                <c:pt idx="2">
                  <c:v>1872.7169999999983</c:v>
                </c:pt>
                <c:pt idx="3">
                  <c:v>1755.5249999999983</c:v>
                </c:pt>
                <c:pt idx="4">
                  <c:v>1754.9669999999985</c:v>
                </c:pt>
                <c:pt idx="5">
                  <c:v>1754.9669999999985</c:v>
                </c:pt>
                <c:pt idx="6">
                  <c:v>0</c:v>
                </c:pt>
                <c:pt idx="7">
                  <c:v>0</c:v>
                </c:pt>
                <c:pt idx="8">
                  <c:v>0</c:v>
                </c:pt>
                <c:pt idx="9">
                  <c:v>0</c:v>
                </c:pt>
                <c:pt idx="10">
                  <c:v>0</c:v>
                </c:pt>
                <c:pt idx="11">
                  <c:v>0</c:v>
                </c:pt>
              </c:numCache>
            </c:numRef>
          </c:val>
          <c:extLst>
            <c:ext xmlns:c16="http://schemas.microsoft.com/office/drawing/2014/chart" uri="{C3380CC4-5D6E-409C-BE32-E72D297353CC}">
              <c16:uniqueId val="{00000002-A10D-4DC0-A3DF-71286D468598}"/>
            </c:ext>
          </c:extLst>
        </c:ser>
        <c:ser>
          <c:idx val="3"/>
          <c:order val="3"/>
          <c:tx>
            <c:strRef>
              <c:f>'6'!$A$10</c:f>
              <c:strCache>
                <c:ptCount val="1"/>
                <c:pt idx="0">
                  <c:v>Karlovarský kraj (KVK)</c:v>
                </c:pt>
              </c:strCache>
            </c:strRef>
          </c:tx>
          <c:spPr>
            <a:solidFill>
              <a:schemeClr val="accent4"/>
            </a:solidFill>
          </c:spPr>
          <c:invertIfNegative val="0"/>
          <c:val>
            <c:numRef>
              <c:f>'6'!$B$10:$M$10</c:f>
              <c:numCache>
                <c:formatCode>#\ ##0.0</c:formatCode>
                <c:ptCount val="12"/>
                <c:pt idx="0">
                  <c:v>2825.5030000000002</c:v>
                </c:pt>
                <c:pt idx="1">
                  <c:v>2825.5030000000002</c:v>
                </c:pt>
                <c:pt idx="2">
                  <c:v>2825.5030000000002</c:v>
                </c:pt>
                <c:pt idx="3">
                  <c:v>2814.0280000000002</c:v>
                </c:pt>
                <c:pt idx="4">
                  <c:v>2814.0280000000002</c:v>
                </c:pt>
                <c:pt idx="5">
                  <c:v>2814.0280000000002</c:v>
                </c:pt>
                <c:pt idx="6">
                  <c:v>0</c:v>
                </c:pt>
                <c:pt idx="7">
                  <c:v>0</c:v>
                </c:pt>
                <c:pt idx="8">
                  <c:v>0</c:v>
                </c:pt>
                <c:pt idx="9">
                  <c:v>0</c:v>
                </c:pt>
                <c:pt idx="10">
                  <c:v>0</c:v>
                </c:pt>
                <c:pt idx="11">
                  <c:v>0</c:v>
                </c:pt>
              </c:numCache>
            </c:numRef>
          </c:val>
          <c:extLst>
            <c:ext xmlns:c16="http://schemas.microsoft.com/office/drawing/2014/chart" uri="{C3380CC4-5D6E-409C-BE32-E72D297353CC}">
              <c16:uniqueId val="{00000003-A10D-4DC0-A3DF-71286D468598}"/>
            </c:ext>
          </c:extLst>
        </c:ser>
        <c:ser>
          <c:idx val="4"/>
          <c:order val="4"/>
          <c:tx>
            <c:strRef>
              <c:f>'6'!$A$11</c:f>
              <c:strCache>
                <c:ptCount val="1"/>
                <c:pt idx="0">
                  <c:v>Kraj Vysočina (VYS)</c:v>
                </c:pt>
              </c:strCache>
            </c:strRef>
          </c:tx>
          <c:spPr>
            <a:solidFill>
              <a:schemeClr val="accent5"/>
            </a:solidFill>
          </c:spPr>
          <c:invertIfNegative val="0"/>
          <c:val>
            <c:numRef>
              <c:f>'6'!$B$11:$M$11</c:f>
              <c:numCache>
                <c:formatCode>#\ ##0.0</c:formatCode>
                <c:ptCount val="12"/>
                <c:pt idx="0">
                  <c:v>580.81900000000041</c:v>
                </c:pt>
                <c:pt idx="1">
                  <c:v>580.82200000000034</c:v>
                </c:pt>
                <c:pt idx="2">
                  <c:v>580.82200000000034</c:v>
                </c:pt>
                <c:pt idx="3">
                  <c:v>581.73900000000037</c:v>
                </c:pt>
                <c:pt idx="4">
                  <c:v>581.73900000000037</c:v>
                </c:pt>
                <c:pt idx="5">
                  <c:v>586.68100000000038</c:v>
                </c:pt>
                <c:pt idx="6">
                  <c:v>0</c:v>
                </c:pt>
                <c:pt idx="7">
                  <c:v>0</c:v>
                </c:pt>
                <c:pt idx="8">
                  <c:v>0</c:v>
                </c:pt>
                <c:pt idx="9">
                  <c:v>0</c:v>
                </c:pt>
                <c:pt idx="10">
                  <c:v>0</c:v>
                </c:pt>
                <c:pt idx="11">
                  <c:v>0</c:v>
                </c:pt>
              </c:numCache>
            </c:numRef>
          </c:val>
          <c:extLst>
            <c:ext xmlns:c16="http://schemas.microsoft.com/office/drawing/2014/chart" uri="{C3380CC4-5D6E-409C-BE32-E72D297353CC}">
              <c16:uniqueId val="{00000004-A10D-4DC0-A3DF-71286D468598}"/>
            </c:ext>
          </c:extLst>
        </c:ser>
        <c:ser>
          <c:idx val="5"/>
          <c:order val="5"/>
          <c:tx>
            <c:strRef>
              <c:f>'6'!$A$12</c:f>
              <c:strCache>
                <c:ptCount val="1"/>
                <c:pt idx="0">
                  <c:v>Královéhradecký kraj (HKK)</c:v>
                </c:pt>
              </c:strCache>
            </c:strRef>
          </c:tx>
          <c:spPr>
            <a:solidFill>
              <a:schemeClr val="accent6"/>
            </a:solidFill>
          </c:spPr>
          <c:invertIfNegative val="0"/>
          <c:val>
            <c:numRef>
              <c:f>'6'!$B$12:$M$12</c:f>
              <c:numCache>
                <c:formatCode>#\ ##0.0</c:formatCode>
                <c:ptCount val="12"/>
                <c:pt idx="0">
                  <c:v>1055.4714999999999</c:v>
                </c:pt>
                <c:pt idx="1">
                  <c:v>1055.4694999999997</c:v>
                </c:pt>
                <c:pt idx="2">
                  <c:v>1055.4694999999997</c:v>
                </c:pt>
                <c:pt idx="3">
                  <c:v>1044.1455000000001</c:v>
                </c:pt>
                <c:pt idx="4">
                  <c:v>1044.1455000000001</c:v>
                </c:pt>
                <c:pt idx="5">
                  <c:v>1044.1455000000001</c:v>
                </c:pt>
                <c:pt idx="6">
                  <c:v>0</c:v>
                </c:pt>
                <c:pt idx="7">
                  <c:v>0</c:v>
                </c:pt>
                <c:pt idx="8">
                  <c:v>0</c:v>
                </c:pt>
                <c:pt idx="9">
                  <c:v>0</c:v>
                </c:pt>
                <c:pt idx="10">
                  <c:v>0</c:v>
                </c:pt>
                <c:pt idx="11">
                  <c:v>0</c:v>
                </c:pt>
              </c:numCache>
            </c:numRef>
          </c:val>
          <c:extLst>
            <c:ext xmlns:c16="http://schemas.microsoft.com/office/drawing/2014/chart" uri="{C3380CC4-5D6E-409C-BE32-E72D297353CC}">
              <c16:uniqueId val="{00000005-A10D-4DC0-A3DF-71286D468598}"/>
            </c:ext>
          </c:extLst>
        </c:ser>
        <c:ser>
          <c:idx val="6"/>
          <c:order val="6"/>
          <c:tx>
            <c:strRef>
              <c:f>'6'!$A$13</c:f>
              <c:strCache>
                <c:ptCount val="1"/>
                <c:pt idx="0">
                  <c:v>Liberecký kraj (LBK)</c:v>
                </c:pt>
              </c:strCache>
            </c:strRef>
          </c:tx>
          <c:spPr>
            <a:solidFill>
              <a:srgbClr val="F0948F"/>
            </a:solidFill>
          </c:spPr>
          <c:invertIfNegative val="0"/>
          <c:val>
            <c:numRef>
              <c:f>'6'!$B$13:$M$13</c:f>
              <c:numCache>
                <c:formatCode>#\ ##0.0</c:formatCode>
                <c:ptCount val="12"/>
                <c:pt idx="0">
                  <c:v>474.58100000000002</c:v>
                </c:pt>
                <c:pt idx="1">
                  <c:v>475.745</c:v>
                </c:pt>
                <c:pt idx="2">
                  <c:v>475.745</c:v>
                </c:pt>
                <c:pt idx="3">
                  <c:v>443.34399999999994</c:v>
                </c:pt>
                <c:pt idx="4">
                  <c:v>443.34599999999989</c:v>
                </c:pt>
                <c:pt idx="5">
                  <c:v>443.34599999999989</c:v>
                </c:pt>
                <c:pt idx="6">
                  <c:v>0</c:v>
                </c:pt>
                <c:pt idx="7">
                  <c:v>0</c:v>
                </c:pt>
                <c:pt idx="8">
                  <c:v>0</c:v>
                </c:pt>
                <c:pt idx="9">
                  <c:v>0</c:v>
                </c:pt>
                <c:pt idx="10">
                  <c:v>0</c:v>
                </c:pt>
                <c:pt idx="11">
                  <c:v>0</c:v>
                </c:pt>
              </c:numCache>
            </c:numRef>
          </c:val>
          <c:extLst>
            <c:ext xmlns:c16="http://schemas.microsoft.com/office/drawing/2014/chart" uri="{C3380CC4-5D6E-409C-BE32-E72D297353CC}">
              <c16:uniqueId val="{00000006-A10D-4DC0-A3DF-71286D468598}"/>
            </c:ext>
          </c:extLst>
        </c:ser>
        <c:ser>
          <c:idx val="7"/>
          <c:order val="7"/>
          <c:tx>
            <c:strRef>
              <c:f>'6'!$A$14</c:f>
              <c:strCache>
                <c:ptCount val="1"/>
                <c:pt idx="0">
                  <c:v>Moravskoslezský kraj (MSK)</c:v>
                </c:pt>
              </c:strCache>
            </c:strRef>
          </c:tx>
          <c:spPr>
            <a:solidFill>
              <a:srgbClr val="F7C9C7"/>
            </a:solidFill>
          </c:spPr>
          <c:invertIfNegative val="0"/>
          <c:val>
            <c:numRef>
              <c:f>'6'!$B$14:$M$14</c:f>
              <c:numCache>
                <c:formatCode>#\ ##0.0</c:formatCode>
                <c:ptCount val="12"/>
                <c:pt idx="0">
                  <c:v>6105.7959999999994</c:v>
                </c:pt>
                <c:pt idx="1">
                  <c:v>6122.3709999999992</c:v>
                </c:pt>
                <c:pt idx="2">
                  <c:v>6122.3709999999992</c:v>
                </c:pt>
                <c:pt idx="3">
                  <c:v>6096.9349999999995</c:v>
                </c:pt>
                <c:pt idx="4">
                  <c:v>6097.9349999999995</c:v>
                </c:pt>
                <c:pt idx="5">
                  <c:v>6129.6949999999997</c:v>
                </c:pt>
                <c:pt idx="6">
                  <c:v>0</c:v>
                </c:pt>
                <c:pt idx="7">
                  <c:v>0</c:v>
                </c:pt>
                <c:pt idx="8">
                  <c:v>0</c:v>
                </c:pt>
                <c:pt idx="9">
                  <c:v>0</c:v>
                </c:pt>
                <c:pt idx="10">
                  <c:v>0</c:v>
                </c:pt>
                <c:pt idx="11">
                  <c:v>0</c:v>
                </c:pt>
              </c:numCache>
            </c:numRef>
          </c:val>
          <c:extLst>
            <c:ext xmlns:c16="http://schemas.microsoft.com/office/drawing/2014/chart" uri="{C3380CC4-5D6E-409C-BE32-E72D297353CC}">
              <c16:uniqueId val="{00000007-A10D-4DC0-A3DF-71286D468598}"/>
            </c:ext>
          </c:extLst>
        </c:ser>
        <c:ser>
          <c:idx val="8"/>
          <c:order val="8"/>
          <c:tx>
            <c:strRef>
              <c:f>'6'!$A$15</c:f>
              <c:strCache>
                <c:ptCount val="1"/>
                <c:pt idx="0">
                  <c:v>Olomoucký kraj (OLK)</c:v>
                </c:pt>
              </c:strCache>
            </c:strRef>
          </c:tx>
          <c:spPr>
            <a:solidFill>
              <a:schemeClr val="tx1"/>
            </a:solidFill>
          </c:spPr>
          <c:invertIfNegative val="0"/>
          <c:val>
            <c:numRef>
              <c:f>'6'!$B$15:$M$15</c:f>
              <c:numCache>
                <c:formatCode>#\ ##0.0</c:formatCode>
                <c:ptCount val="12"/>
                <c:pt idx="0">
                  <c:v>1260.4569999999999</c:v>
                </c:pt>
                <c:pt idx="1">
                  <c:v>1278.9889999999996</c:v>
                </c:pt>
                <c:pt idx="2">
                  <c:v>1278.9889999999996</c:v>
                </c:pt>
                <c:pt idx="3">
                  <c:v>1317.6739999999998</c:v>
                </c:pt>
                <c:pt idx="4">
                  <c:v>1317.1029999999998</c:v>
                </c:pt>
                <c:pt idx="5">
                  <c:v>1167.1039999999998</c:v>
                </c:pt>
                <c:pt idx="6">
                  <c:v>0</c:v>
                </c:pt>
                <c:pt idx="7">
                  <c:v>0</c:v>
                </c:pt>
                <c:pt idx="8">
                  <c:v>0</c:v>
                </c:pt>
                <c:pt idx="9">
                  <c:v>0</c:v>
                </c:pt>
                <c:pt idx="10">
                  <c:v>0</c:v>
                </c:pt>
                <c:pt idx="11">
                  <c:v>0</c:v>
                </c:pt>
              </c:numCache>
            </c:numRef>
          </c:val>
          <c:extLst>
            <c:ext xmlns:c16="http://schemas.microsoft.com/office/drawing/2014/chart" uri="{C3380CC4-5D6E-409C-BE32-E72D297353CC}">
              <c16:uniqueId val="{00000008-A10D-4DC0-A3DF-71286D468598}"/>
            </c:ext>
          </c:extLst>
        </c:ser>
        <c:ser>
          <c:idx val="9"/>
          <c:order val="9"/>
          <c:tx>
            <c:strRef>
              <c:f>'6'!$A$16</c:f>
              <c:strCache>
                <c:ptCount val="1"/>
                <c:pt idx="0">
                  <c:v>Pardubický kraj (PAK)</c:v>
                </c:pt>
              </c:strCache>
            </c:strRef>
          </c:tx>
          <c:spPr>
            <a:solidFill>
              <a:srgbClr val="646363"/>
            </a:solidFill>
          </c:spPr>
          <c:invertIfNegative val="0"/>
          <c:val>
            <c:numRef>
              <c:f>'6'!$B$16:$M$16</c:f>
              <c:numCache>
                <c:formatCode>#\ ##0.0</c:formatCode>
                <c:ptCount val="12"/>
                <c:pt idx="0">
                  <c:v>3717.6599999999989</c:v>
                </c:pt>
                <c:pt idx="1">
                  <c:v>3717.6589999999992</c:v>
                </c:pt>
                <c:pt idx="2">
                  <c:v>3717.6599999999989</c:v>
                </c:pt>
                <c:pt idx="3">
                  <c:v>3706.7679999999991</c:v>
                </c:pt>
                <c:pt idx="4">
                  <c:v>3706.7679999999991</c:v>
                </c:pt>
                <c:pt idx="5">
                  <c:v>3706.7579999999998</c:v>
                </c:pt>
                <c:pt idx="6">
                  <c:v>0</c:v>
                </c:pt>
                <c:pt idx="7">
                  <c:v>0</c:v>
                </c:pt>
                <c:pt idx="8">
                  <c:v>0</c:v>
                </c:pt>
                <c:pt idx="9">
                  <c:v>0</c:v>
                </c:pt>
                <c:pt idx="10">
                  <c:v>0</c:v>
                </c:pt>
                <c:pt idx="11">
                  <c:v>0</c:v>
                </c:pt>
              </c:numCache>
            </c:numRef>
          </c:val>
          <c:extLst>
            <c:ext xmlns:c16="http://schemas.microsoft.com/office/drawing/2014/chart" uri="{C3380CC4-5D6E-409C-BE32-E72D297353CC}">
              <c16:uniqueId val="{00000009-A10D-4DC0-A3DF-71286D468598}"/>
            </c:ext>
          </c:extLst>
        </c:ser>
        <c:ser>
          <c:idx val="10"/>
          <c:order val="10"/>
          <c:tx>
            <c:strRef>
              <c:f>'6'!$A$17</c:f>
              <c:strCache>
                <c:ptCount val="1"/>
                <c:pt idx="0">
                  <c:v>Plzeňský kraj (PLK)</c:v>
                </c:pt>
              </c:strCache>
            </c:strRef>
          </c:tx>
          <c:spPr>
            <a:solidFill>
              <a:srgbClr val="9D9D9C"/>
            </a:solidFill>
          </c:spPr>
          <c:invertIfNegative val="0"/>
          <c:val>
            <c:numRef>
              <c:f>'6'!$B$17:$M$17</c:f>
              <c:numCache>
                <c:formatCode>#\ ##0.0</c:formatCode>
                <c:ptCount val="12"/>
                <c:pt idx="0">
                  <c:v>1064.3390000000002</c:v>
                </c:pt>
                <c:pt idx="1">
                  <c:v>1064.3390000000002</c:v>
                </c:pt>
                <c:pt idx="2">
                  <c:v>1064.3390000000002</c:v>
                </c:pt>
                <c:pt idx="3">
                  <c:v>1041.6000000000006</c:v>
                </c:pt>
                <c:pt idx="4">
                  <c:v>1041.6000000000006</c:v>
                </c:pt>
                <c:pt idx="5">
                  <c:v>1041.6000000000006</c:v>
                </c:pt>
                <c:pt idx="6">
                  <c:v>0</c:v>
                </c:pt>
                <c:pt idx="7">
                  <c:v>0</c:v>
                </c:pt>
                <c:pt idx="8">
                  <c:v>0</c:v>
                </c:pt>
                <c:pt idx="9">
                  <c:v>0</c:v>
                </c:pt>
                <c:pt idx="10">
                  <c:v>0</c:v>
                </c:pt>
                <c:pt idx="11">
                  <c:v>0</c:v>
                </c:pt>
              </c:numCache>
            </c:numRef>
          </c:val>
          <c:extLst>
            <c:ext xmlns:c16="http://schemas.microsoft.com/office/drawing/2014/chart" uri="{C3380CC4-5D6E-409C-BE32-E72D297353CC}">
              <c16:uniqueId val="{0000000A-A10D-4DC0-A3DF-71286D468598}"/>
            </c:ext>
          </c:extLst>
        </c:ser>
        <c:ser>
          <c:idx val="11"/>
          <c:order val="11"/>
          <c:tx>
            <c:strRef>
              <c:f>'6'!$A$18</c:f>
              <c:strCache>
                <c:ptCount val="1"/>
                <c:pt idx="0">
                  <c:v>Středočeský kraj (STČ)</c:v>
                </c:pt>
              </c:strCache>
            </c:strRef>
          </c:tx>
          <c:spPr>
            <a:solidFill>
              <a:srgbClr val="D0D0D0"/>
            </a:solidFill>
          </c:spPr>
          <c:invertIfNegative val="0"/>
          <c:val>
            <c:numRef>
              <c:f>'6'!$B$18:$M$18</c:f>
              <c:numCache>
                <c:formatCode>#\ ##0.0</c:formatCode>
                <c:ptCount val="12"/>
                <c:pt idx="0">
                  <c:v>4351.3989999999985</c:v>
                </c:pt>
                <c:pt idx="1">
                  <c:v>4351.3979999999983</c:v>
                </c:pt>
                <c:pt idx="2">
                  <c:v>4351.3989999999985</c:v>
                </c:pt>
                <c:pt idx="3">
                  <c:v>4345.1669999999986</c:v>
                </c:pt>
                <c:pt idx="4">
                  <c:v>4345.4029999999984</c:v>
                </c:pt>
                <c:pt idx="5">
                  <c:v>4345.4029999999984</c:v>
                </c:pt>
                <c:pt idx="6">
                  <c:v>0</c:v>
                </c:pt>
                <c:pt idx="7">
                  <c:v>0</c:v>
                </c:pt>
                <c:pt idx="8">
                  <c:v>0</c:v>
                </c:pt>
                <c:pt idx="9">
                  <c:v>0</c:v>
                </c:pt>
                <c:pt idx="10">
                  <c:v>0</c:v>
                </c:pt>
                <c:pt idx="11">
                  <c:v>0</c:v>
                </c:pt>
              </c:numCache>
            </c:numRef>
          </c:val>
          <c:extLst>
            <c:ext xmlns:c16="http://schemas.microsoft.com/office/drawing/2014/chart" uri="{C3380CC4-5D6E-409C-BE32-E72D297353CC}">
              <c16:uniqueId val="{0000000B-A10D-4DC0-A3DF-71286D468598}"/>
            </c:ext>
          </c:extLst>
        </c:ser>
        <c:ser>
          <c:idx val="12"/>
          <c:order val="12"/>
          <c:tx>
            <c:strRef>
              <c:f>'6'!$A$19</c:f>
              <c:strCache>
                <c:ptCount val="1"/>
                <c:pt idx="0">
                  <c:v>Ústecký kraj (ULK)</c:v>
                </c:pt>
              </c:strCache>
            </c:strRef>
          </c:tx>
          <c:spPr>
            <a:pattFill prst="ltUpDiag">
              <a:fgClr>
                <a:schemeClr val="tx2"/>
              </a:fgClr>
              <a:bgClr>
                <a:schemeClr val="bg1"/>
              </a:bgClr>
            </a:pattFill>
          </c:spPr>
          <c:invertIfNegative val="0"/>
          <c:val>
            <c:numRef>
              <c:f>'6'!$B$19:$M$19</c:f>
              <c:numCache>
                <c:formatCode>#\ ##0.0</c:formatCode>
                <c:ptCount val="12"/>
                <c:pt idx="0">
                  <c:v>9914.8148599999986</c:v>
                </c:pt>
                <c:pt idx="1">
                  <c:v>9914.8148599999986</c:v>
                </c:pt>
                <c:pt idx="2">
                  <c:v>9914.8148599999986</c:v>
                </c:pt>
                <c:pt idx="3">
                  <c:v>9895.5858599999992</c:v>
                </c:pt>
                <c:pt idx="4">
                  <c:v>9895.5858599999992</c:v>
                </c:pt>
                <c:pt idx="5">
                  <c:v>9895.5858599999992</c:v>
                </c:pt>
                <c:pt idx="6">
                  <c:v>0</c:v>
                </c:pt>
                <c:pt idx="7">
                  <c:v>0</c:v>
                </c:pt>
                <c:pt idx="8">
                  <c:v>0</c:v>
                </c:pt>
                <c:pt idx="9">
                  <c:v>0</c:v>
                </c:pt>
                <c:pt idx="10">
                  <c:v>0</c:v>
                </c:pt>
                <c:pt idx="11">
                  <c:v>0</c:v>
                </c:pt>
              </c:numCache>
            </c:numRef>
          </c:val>
          <c:extLst>
            <c:ext xmlns:c16="http://schemas.microsoft.com/office/drawing/2014/chart" uri="{C3380CC4-5D6E-409C-BE32-E72D297353CC}">
              <c16:uniqueId val="{0000000C-A10D-4DC0-A3DF-71286D468598}"/>
            </c:ext>
          </c:extLst>
        </c:ser>
        <c:ser>
          <c:idx val="13"/>
          <c:order val="13"/>
          <c:tx>
            <c:strRef>
              <c:f>'6'!$A$20</c:f>
              <c:strCache>
                <c:ptCount val="1"/>
                <c:pt idx="0">
                  <c:v>Zlínský kraj (ZLK)</c:v>
                </c:pt>
              </c:strCache>
            </c:strRef>
          </c:tx>
          <c:spPr>
            <a:pattFill prst="ltUpDiag">
              <a:fgClr>
                <a:schemeClr val="accent5"/>
              </a:fgClr>
              <a:bgClr>
                <a:schemeClr val="bg1"/>
              </a:bgClr>
            </a:pattFill>
          </c:spPr>
          <c:invertIfNegative val="0"/>
          <c:val>
            <c:numRef>
              <c:f>'6'!$B$20:$M$20</c:f>
              <c:numCache>
                <c:formatCode>#\ ##0.0</c:formatCode>
                <c:ptCount val="12"/>
                <c:pt idx="0">
                  <c:v>1284.4899999999993</c:v>
                </c:pt>
                <c:pt idx="1">
                  <c:v>1284.4409999999996</c:v>
                </c:pt>
                <c:pt idx="2">
                  <c:v>1285.7349999999997</c:v>
                </c:pt>
                <c:pt idx="3">
                  <c:v>1270.9349999999997</c:v>
                </c:pt>
                <c:pt idx="4">
                  <c:v>1269.7879999999996</c:v>
                </c:pt>
                <c:pt idx="5">
                  <c:v>1268.6749999999995</c:v>
                </c:pt>
                <c:pt idx="6">
                  <c:v>0</c:v>
                </c:pt>
                <c:pt idx="7">
                  <c:v>0</c:v>
                </c:pt>
                <c:pt idx="8">
                  <c:v>0</c:v>
                </c:pt>
                <c:pt idx="9">
                  <c:v>0</c:v>
                </c:pt>
                <c:pt idx="10">
                  <c:v>0</c:v>
                </c:pt>
                <c:pt idx="11">
                  <c:v>0</c:v>
                </c:pt>
              </c:numCache>
            </c:numRef>
          </c:val>
          <c:extLst>
            <c:ext xmlns:c16="http://schemas.microsoft.com/office/drawing/2014/chart" uri="{C3380CC4-5D6E-409C-BE32-E72D297353CC}">
              <c16:uniqueId val="{0000000D-A10D-4DC0-A3DF-71286D468598}"/>
            </c:ext>
          </c:extLst>
        </c:ser>
        <c:dLbls>
          <c:showLegendKey val="0"/>
          <c:showVal val="0"/>
          <c:showCatName val="0"/>
          <c:showSerName val="0"/>
          <c:showPercent val="0"/>
          <c:showBubbleSize val="0"/>
        </c:dLbls>
        <c:gapWidth val="50"/>
        <c:overlap val="100"/>
        <c:axId val="235549440"/>
        <c:axId val="235550976"/>
      </c:barChart>
      <c:catAx>
        <c:axId val="235549440"/>
        <c:scaling>
          <c:orientation val="minMax"/>
        </c:scaling>
        <c:delete val="0"/>
        <c:axPos val="b"/>
        <c:majorTickMark val="none"/>
        <c:minorTickMark val="none"/>
        <c:tickLblPos val="nextTo"/>
        <c:txPr>
          <a:bodyPr/>
          <a:lstStyle/>
          <a:p>
            <a:pPr>
              <a:defRPr sz="900"/>
            </a:pPr>
            <a:endParaRPr lang="cs-CZ"/>
          </a:p>
        </c:txPr>
        <c:crossAx val="235550976"/>
        <c:crosses val="autoZero"/>
        <c:auto val="1"/>
        <c:lblAlgn val="ctr"/>
        <c:lblOffset val="100"/>
        <c:noMultiLvlLbl val="0"/>
      </c:catAx>
      <c:valAx>
        <c:axId val="235550976"/>
        <c:scaling>
          <c:orientation val="minMax"/>
          <c:max val="40000"/>
        </c:scaling>
        <c:delete val="0"/>
        <c:axPos val="l"/>
        <c:majorGridlines/>
        <c:numFmt formatCode="#,##0" sourceLinked="0"/>
        <c:majorTickMark val="none"/>
        <c:minorTickMark val="none"/>
        <c:tickLblPos val="nextTo"/>
        <c:spPr>
          <a:ln>
            <a:noFill/>
          </a:ln>
        </c:spPr>
        <c:txPr>
          <a:bodyPr/>
          <a:lstStyle/>
          <a:p>
            <a:pPr>
              <a:defRPr sz="900"/>
            </a:pPr>
            <a:endParaRPr lang="cs-CZ"/>
          </a:p>
        </c:txPr>
        <c:crossAx val="235549440"/>
        <c:crosses val="autoZero"/>
        <c:crossBetween val="between"/>
        <c:majorUnit val="1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Spotřeba tepla podle sektorů národního hospodářství </a:t>
            </a:r>
            <a:r>
              <a:rPr lang="en-US" sz="1000">
                <a:solidFill>
                  <a:schemeClr val="tx2"/>
                </a:solidFill>
              </a:rPr>
              <a:t>(</a:t>
            </a:r>
            <a:r>
              <a:rPr lang="cs-CZ" sz="1000">
                <a:solidFill>
                  <a:schemeClr val="tx2"/>
                </a:solidFill>
              </a:rPr>
              <a:t>TJ</a:t>
            </a:r>
            <a:r>
              <a:rPr lang="en-US" sz="1000">
                <a:solidFill>
                  <a:schemeClr val="tx2"/>
                </a:solidFill>
              </a:rPr>
              <a:t>)</a:t>
            </a:r>
          </a:p>
        </c:rich>
      </c:tx>
      <c:layout>
        <c:manualLayout>
          <c:xMode val="edge"/>
          <c:yMode val="edge"/>
          <c:x val="9.5311695002577176E-4"/>
          <c:y val="2.22841290795017E-2"/>
        </c:manualLayout>
      </c:layout>
      <c:overlay val="0"/>
      <c:spPr>
        <a:solidFill>
          <a:sysClr val="window" lastClr="FFFFFF"/>
        </a:solidFill>
      </c:spPr>
    </c:title>
    <c:autoTitleDeleted val="0"/>
    <c:plotArea>
      <c:layout/>
      <c:barChart>
        <c:barDir val="col"/>
        <c:grouping val="stacked"/>
        <c:varyColors val="0"/>
        <c:ser>
          <c:idx val="0"/>
          <c:order val="0"/>
          <c:tx>
            <c:strRef>
              <c:f>'7.1'!$A$8</c:f>
              <c:strCache>
                <c:ptCount val="1"/>
                <c:pt idx="0">
                  <c:v>Průmysl</c:v>
                </c:pt>
              </c:strCache>
            </c:strRef>
          </c:tx>
          <c:spPr>
            <a:solidFill>
              <a:schemeClr val="accent1"/>
            </a:solidFill>
          </c:spPr>
          <c:invertIfNegative val="0"/>
          <c:val>
            <c:numRef>
              <c:f>'7.1'!$B$8:$M$8</c:f>
              <c:numCache>
                <c:formatCode>#\ ##0.0</c:formatCode>
                <c:ptCount val="12"/>
                <c:pt idx="0">
                  <c:v>2531.2044054279431</c:v>
                </c:pt>
                <c:pt idx="1">
                  <c:v>2146.1398684906521</c:v>
                </c:pt>
                <c:pt idx="2">
                  <c:v>2268.5949300000002</c:v>
                </c:pt>
                <c:pt idx="3">
                  <c:v>1855.50146</c:v>
                </c:pt>
                <c:pt idx="4">
                  <c:v>1399.1485110000003</c:v>
                </c:pt>
                <c:pt idx="5">
                  <c:v>1172.2210139999997</c:v>
                </c:pt>
                <c:pt idx="6">
                  <c:v>0</c:v>
                </c:pt>
                <c:pt idx="7">
                  <c:v>0</c:v>
                </c:pt>
                <c:pt idx="8">
                  <c:v>0</c:v>
                </c:pt>
                <c:pt idx="9">
                  <c:v>0</c:v>
                </c:pt>
                <c:pt idx="10">
                  <c:v>0</c:v>
                </c:pt>
                <c:pt idx="11">
                  <c:v>0</c:v>
                </c:pt>
              </c:numCache>
            </c:numRef>
          </c:val>
          <c:extLst>
            <c:ext xmlns:c16="http://schemas.microsoft.com/office/drawing/2014/chart" uri="{C3380CC4-5D6E-409C-BE32-E72D297353CC}">
              <c16:uniqueId val="{00000000-F27B-49DE-A9FD-237786D95FC5}"/>
            </c:ext>
          </c:extLst>
        </c:ser>
        <c:ser>
          <c:idx val="1"/>
          <c:order val="1"/>
          <c:tx>
            <c:strRef>
              <c:f>'7.1'!$A$9</c:f>
              <c:strCache>
                <c:ptCount val="1"/>
                <c:pt idx="0">
                  <c:v>Energetika</c:v>
                </c:pt>
              </c:strCache>
            </c:strRef>
          </c:tx>
          <c:spPr>
            <a:solidFill>
              <a:schemeClr val="accent2"/>
            </a:solidFill>
          </c:spPr>
          <c:invertIfNegative val="0"/>
          <c:val>
            <c:numRef>
              <c:f>'7.1'!$B$9:$M$9</c:f>
              <c:numCache>
                <c:formatCode>#\ ##0.0</c:formatCode>
                <c:ptCount val="12"/>
                <c:pt idx="0">
                  <c:v>263.93761599999999</c:v>
                </c:pt>
                <c:pt idx="1">
                  <c:v>244.62605400000001</c:v>
                </c:pt>
                <c:pt idx="2">
                  <c:v>241.57758599999997</c:v>
                </c:pt>
                <c:pt idx="3">
                  <c:v>129.274203</c:v>
                </c:pt>
                <c:pt idx="4">
                  <c:v>64.903003000000012</c:v>
                </c:pt>
                <c:pt idx="5">
                  <c:v>47.892001999999991</c:v>
                </c:pt>
                <c:pt idx="6">
                  <c:v>0</c:v>
                </c:pt>
                <c:pt idx="7">
                  <c:v>0</c:v>
                </c:pt>
                <c:pt idx="8">
                  <c:v>0</c:v>
                </c:pt>
                <c:pt idx="9">
                  <c:v>0</c:v>
                </c:pt>
                <c:pt idx="10">
                  <c:v>0</c:v>
                </c:pt>
                <c:pt idx="11">
                  <c:v>0</c:v>
                </c:pt>
              </c:numCache>
            </c:numRef>
          </c:val>
          <c:extLst>
            <c:ext xmlns:c16="http://schemas.microsoft.com/office/drawing/2014/chart" uri="{C3380CC4-5D6E-409C-BE32-E72D297353CC}">
              <c16:uniqueId val="{00000001-F27B-49DE-A9FD-237786D95FC5}"/>
            </c:ext>
          </c:extLst>
        </c:ser>
        <c:ser>
          <c:idx val="2"/>
          <c:order val="2"/>
          <c:tx>
            <c:strRef>
              <c:f>'7.1'!$A$10</c:f>
              <c:strCache>
                <c:ptCount val="1"/>
                <c:pt idx="0">
                  <c:v>Doprava</c:v>
                </c:pt>
              </c:strCache>
            </c:strRef>
          </c:tx>
          <c:spPr>
            <a:solidFill>
              <a:schemeClr val="accent3"/>
            </a:solidFill>
          </c:spPr>
          <c:invertIfNegative val="0"/>
          <c:val>
            <c:numRef>
              <c:f>'7.1'!$B$10:$M$10</c:f>
              <c:numCache>
                <c:formatCode>#\ ##0.0</c:formatCode>
                <c:ptCount val="12"/>
                <c:pt idx="0">
                  <c:v>115.88645399999999</c:v>
                </c:pt>
                <c:pt idx="1">
                  <c:v>96.609393000000026</c:v>
                </c:pt>
                <c:pt idx="2">
                  <c:v>90.690401999999978</c:v>
                </c:pt>
                <c:pt idx="3">
                  <c:v>65.605285999999992</c:v>
                </c:pt>
                <c:pt idx="4">
                  <c:v>14.506164999999999</c:v>
                </c:pt>
                <c:pt idx="5">
                  <c:v>6.4438019999999989</c:v>
                </c:pt>
                <c:pt idx="6">
                  <c:v>0</c:v>
                </c:pt>
                <c:pt idx="7">
                  <c:v>0</c:v>
                </c:pt>
                <c:pt idx="8">
                  <c:v>0</c:v>
                </c:pt>
                <c:pt idx="9">
                  <c:v>0</c:v>
                </c:pt>
                <c:pt idx="10">
                  <c:v>0</c:v>
                </c:pt>
                <c:pt idx="11">
                  <c:v>0</c:v>
                </c:pt>
              </c:numCache>
            </c:numRef>
          </c:val>
          <c:extLst>
            <c:ext xmlns:c16="http://schemas.microsoft.com/office/drawing/2014/chart" uri="{C3380CC4-5D6E-409C-BE32-E72D297353CC}">
              <c16:uniqueId val="{00000002-F27B-49DE-A9FD-237786D95FC5}"/>
            </c:ext>
          </c:extLst>
        </c:ser>
        <c:ser>
          <c:idx val="3"/>
          <c:order val="3"/>
          <c:tx>
            <c:strRef>
              <c:f>'7.1'!$A$11</c:f>
              <c:strCache>
                <c:ptCount val="1"/>
                <c:pt idx="0">
                  <c:v>Stavebnictví</c:v>
                </c:pt>
              </c:strCache>
            </c:strRef>
          </c:tx>
          <c:spPr>
            <a:solidFill>
              <a:schemeClr val="accent4"/>
            </a:solidFill>
          </c:spPr>
          <c:invertIfNegative val="0"/>
          <c:val>
            <c:numRef>
              <c:f>'7.1'!$B$11:$M$11</c:f>
              <c:numCache>
                <c:formatCode>#\ ##0.0</c:formatCode>
                <c:ptCount val="12"/>
                <c:pt idx="0">
                  <c:v>37.318849000000007</c:v>
                </c:pt>
                <c:pt idx="1">
                  <c:v>30.362924</c:v>
                </c:pt>
                <c:pt idx="2">
                  <c:v>28.75788</c:v>
                </c:pt>
                <c:pt idx="3">
                  <c:v>23.056121999999998</c:v>
                </c:pt>
                <c:pt idx="4">
                  <c:v>7.7327910000000033</c:v>
                </c:pt>
                <c:pt idx="5">
                  <c:v>4.1465889999999996</c:v>
                </c:pt>
                <c:pt idx="6">
                  <c:v>0</c:v>
                </c:pt>
                <c:pt idx="7">
                  <c:v>0</c:v>
                </c:pt>
                <c:pt idx="8">
                  <c:v>0</c:v>
                </c:pt>
                <c:pt idx="9">
                  <c:v>0</c:v>
                </c:pt>
                <c:pt idx="10">
                  <c:v>0</c:v>
                </c:pt>
                <c:pt idx="11">
                  <c:v>0</c:v>
                </c:pt>
              </c:numCache>
            </c:numRef>
          </c:val>
          <c:extLst>
            <c:ext xmlns:c16="http://schemas.microsoft.com/office/drawing/2014/chart" uri="{C3380CC4-5D6E-409C-BE32-E72D297353CC}">
              <c16:uniqueId val="{00000003-F27B-49DE-A9FD-237786D95FC5}"/>
            </c:ext>
          </c:extLst>
        </c:ser>
        <c:ser>
          <c:idx val="4"/>
          <c:order val="4"/>
          <c:tx>
            <c:strRef>
              <c:f>'7.1'!$A$12</c:f>
              <c:strCache>
                <c:ptCount val="1"/>
                <c:pt idx="0">
                  <c:v>Zemědělství a lesnictví</c:v>
                </c:pt>
              </c:strCache>
            </c:strRef>
          </c:tx>
          <c:spPr>
            <a:solidFill>
              <a:schemeClr val="accent5"/>
            </a:solidFill>
          </c:spPr>
          <c:invertIfNegative val="0"/>
          <c:val>
            <c:numRef>
              <c:f>'7.1'!$B$12:$M$12</c:f>
              <c:numCache>
                <c:formatCode>#\ ##0.0</c:formatCode>
                <c:ptCount val="12"/>
                <c:pt idx="0">
                  <c:v>45.817778999999994</c:v>
                </c:pt>
                <c:pt idx="1">
                  <c:v>45.862244000000004</c:v>
                </c:pt>
                <c:pt idx="2">
                  <c:v>49.918587000000002</c:v>
                </c:pt>
                <c:pt idx="3">
                  <c:v>37.876573999999998</c:v>
                </c:pt>
                <c:pt idx="4">
                  <c:v>20.719594000000001</c:v>
                </c:pt>
                <c:pt idx="5">
                  <c:v>13.565954999999999</c:v>
                </c:pt>
                <c:pt idx="6">
                  <c:v>0</c:v>
                </c:pt>
                <c:pt idx="7">
                  <c:v>0</c:v>
                </c:pt>
                <c:pt idx="8">
                  <c:v>0</c:v>
                </c:pt>
                <c:pt idx="9">
                  <c:v>0</c:v>
                </c:pt>
                <c:pt idx="10">
                  <c:v>0</c:v>
                </c:pt>
                <c:pt idx="11">
                  <c:v>0</c:v>
                </c:pt>
              </c:numCache>
            </c:numRef>
          </c:val>
          <c:extLst>
            <c:ext xmlns:c16="http://schemas.microsoft.com/office/drawing/2014/chart" uri="{C3380CC4-5D6E-409C-BE32-E72D297353CC}">
              <c16:uniqueId val="{00000004-F27B-49DE-A9FD-237786D95FC5}"/>
            </c:ext>
          </c:extLst>
        </c:ser>
        <c:ser>
          <c:idx val="5"/>
          <c:order val="5"/>
          <c:tx>
            <c:strRef>
              <c:f>'7.1'!$A$13</c:f>
              <c:strCache>
                <c:ptCount val="1"/>
                <c:pt idx="0">
                  <c:v>Domácnosti</c:v>
                </c:pt>
              </c:strCache>
            </c:strRef>
          </c:tx>
          <c:spPr>
            <a:solidFill>
              <a:schemeClr val="accent6"/>
            </a:solidFill>
          </c:spPr>
          <c:invertIfNegative val="0"/>
          <c:val>
            <c:numRef>
              <c:f>'7.1'!$B$13:$M$13</c:f>
              <c:numCache>
                <c:formatCode>#\ ##0.0</c:formatCode>
                <c:ptCount val="12"/>
                <c:pt idx="0">
                  <c:v>4988.1175533162113</c:v>
                </c:pt>
                <c:pt idx="1">
                  <c:v>3927.7010574561427</c:v>
                </c:pt>
                <c:pt idx="2">
                  <c:v>3926.0390241951995</c:v>
                </c:pt>
                <c:pt idx="3">
                  <c:v>3043.1791571166523</c:v>
                </c:pt>
                <c:pt idx="4">
                  <c:v>1235.9202848947175</c:v>
                </c:pt>
                <c:pt idx="5">
                  <c:v>840.66863054199632</c:v>
                </c:pt>
                <c:pt idx="6">
                  <c:v>0</c:v>
                </c:pt>
                <c:pt idx="7">
                  <c:v>0</c:v>
                </c:pt>
                <c:pt idx="8">
                  <c:v>0</c:v>
                </c:pt>
                <c:pt idx="9">
                  <c:v>0</c:v>
                </c:pt>
                <c:pt idx="10">
                  <c:v>0</c:v>
                </c:pt>
                <c:pt idx="11">
                  <c:v>0</c:v>
                </c:pt>
              </c:numCache>
            </c:numRef>
          </c:val>
          <c:extLst>
            <c:ext xmlns:c16="http://schemas.microsoft.com/office/drawing/2014/chart" uri="{C3380CC4-5D6E-409C-BE32-E72D297353CC}">
              <c16:uniqueId val="{00000005-F27B-49DE-A9FD-237786D95FC5}"/>
            </c:ext>
          </c:extLst>
        </c:ser>
        <c:ser>
          <c:idx val="6"/>
          <c:order val="6"/>
          <c:tx>
            <c:strRef>
              <c:f>'7.1'!$A$14</c:f>
              <c:strCache>
                <c:ptCount val="1"/>
                <c:pt idx="0">
                  <c:v>Obchod, služby, školství, zdravotnictví</c:v>
                </c:pt>
              </c:strCache>
            </c:strRef>
          </c:tx>
          <c:spPr>
            <a:solidFill>
              <a:srgbClr val="F0948F"/>
            </a:solidFill>
          </c:spPr>
          <c:invertIfNegative val="0"/>
          <c:val>
            <c:numRef>
              <c:f>'7.1'!$B$14:$M$14</c:f>
              <c:numCache>
                <c:formatCode>#\ ##0.0</c:formatCode>
                <c:ptCount val="12"/>
                <c:pt idx="0">
                  <c:v>2792.5001629999979</c:v>
                </c:pt>
                <c:pt idx="1">
                  <c:v>2265.7320790000017</c:v>
                </c:pt>
                <c:pt idx="2">
                  <c:v>2247.9948000000004</c:v>
                </c:pt>
                <c:pt idx="3">
                  <c:v>1698.2315030000002</c:v>
                </c:pt>
                <c:pt idx="4">
                  <c:v>629.84386799999947</c:v>
                </c:pt>
                <c:pt idx="5">
                  <c:v>371.92993900000016</c:v>
                </c:pt>
                <c:pt idx="6">
                  <c:v>0</c:v>
                </c:pt>
                <c:pt idx="7">
                  <c:v>0</c:v>
                </c:pt>
                <c:pt idx="8">
                  <c:v>0</c:v>
                </c:pt>
                <c:pt idx="9">
                  <c:v>0</c:v>
                </c:pt>
                <c:pt idx="10">
                  <c:v>0</c:v>
                </c:pt>
                <c:pt idx="11">
                  <c:v>0</c:v>
                </c:pt>
              </c:numCache>
            </c:numRef>
          </c:val>
          <c:extLst>
            <c:ext xmlns:c16="http://schemas.microsoft.com/office/drawing/2014/chart" uri="{C3380CC4-5D6E-409C-BE32-E72D297353CC}">
              <c16:uniqueId val="{00000006-F27B-49DE-A9FD-237786D95FC5}"/>
            </c:ext>
          </c:extLst>
        </c:ser>
        <c:ser>
          <c:idx val="7"/>
          <c:order val="7"/>
          <c:tx>
            <c:strRef>
              <c:f>'7.1'!$A$15</c:f>
              <c:strCache>
                <c:ptCount val="1"/>
                <c:pt idx="0">
                  <c:v>Ostatní</c:v>
                </c:pt>
              </c:strCache>
            </c:strRef>
          </c:tx>
          <c:spPr>
            <a:solidFill>
              <a:srgbClr val="F7C9C7"/>
            </a:solidFill>
          </c:spPr>
          <c:invertIfNegative val="0"/>
          <c:val>
            <c:numRef>
              <c:f>'7.1'!$B$15:$M$15</c:f>
              <c:numCache>
                <c:formatCode>#\ ##0.0</c:formatCode>
                <c:ptCount val="12"/>
                <c:pt idx="0">
                  <c:v>414.67887800000017</c:v>
                </c:pt>
                <c:pt idx="1">
                  <c:v>320.39193499999993</c:v>
                </c:pt>
                <c:pt idx="2">
                  <c:v>321.3332400000001</c:v>
                </c:pt>
                <c:pt idx="3">
                  <c:v>159.37444999999997</c:v>
                </c:pt>
                <c:pt idx="4">
                  <c:v>55.143611000000007</c:v>
                </c:pt>
                <c:pt idx="5">
                  <c:v>50.561946999999982</c:v>
                </c:pt>
                <c:pt idx="6">
                  <c:v>0</c:v>
                </c:pt>
                <c:pt idx="7">
                  <c:v>0</c:v>
                </c:pt>
                <c:pt idx="8">
                  <c:v>0</c:v>
                </c:pt>
                <c:pt idx="9">
                  <c:v>0</c:v>
                </c:pt>
                <c:pt idx="10">
                  <c:v>0</c:v>
                </c:pt>
                <c:pt idx="11">
                  <c:v>0</c:v>
                </c:pt>
              </c:numCache>
            </c:numRef>
          </c:val>
          <c:extLst>
            <c:ext xmlns:c16="http://schemas.microsoft.com/office/drawing/2014/chart" uri="{C3380CC4-5D6E-409C-BE32-E72D297353CC}">
              <c16:uniqueId val="{00000007-F27B-49DE-A9FD-237786D95FC5}"/>
            </c:ext>
          </c:extLst>
        </c:ser>
        <c:dLbls>
          <c:showLegendKey val="0"/>
          <c:showVal val="0"/>
          <c:showCatName val="0"/>
          <c:showSerName val="0"/>
          <c:showPercent val="0"/>
          <c:showBubbleSize val="0"/>
        </c:dLbls>
        <c:gapWidth val="50"/>
        <c:overlap val="100"/>
        <c:axId val="235601280"/>
        <c:axId val="234820736"/>
      </c:barChart>
      <c:catAx>
        <c:axId val="235601280"/>
        <c:scaling>
          <c:orientation val="minMax"/>
        </c:scaling>
        <c:delete val="0"/>
        <c:axPos val="b"/>
        <c:majorTickMark val="none"/>
        <c:minorTickMark val="none"/>
        <c:tickLblPos val="nextTo"/>
        <c:txPr>
          <a:bodyPr/>
          <a:lstStyle/>
          <a:p>
            <a:pPr>
              <a:defRPr sz="900"/>
            </a:pPr>
            <a:endParaRPr lang="cs-CZ"/>
          </a:p>
        </c:txPr>
        <c:crossAx val="234820736"/>
        <c:crosses val="autoZero"/>
        <c:auto val="1"/>
        <c:lblAlgn val="ctr"/>
        <c:lblOffset val="100"/>
        <c:noMultiLvlLbl val="0"/>
      </c:catAx>
      <c:valAx>
        <c:axId val="234820736"/>
        <c:scaling>
          <c:orientation val="minMax"/>
        </c:scaling>
        <c:delete val="0"/>
        <c:axPos val="l"/>
        <c:majorGridlines/>
        <c:numFmt formatCode="#,##0" sourceLinked="0"/>
        <c:majorTickMark val="none"/>
        <c:minorTickMark val="none"/>
        <c:tickLblPos val="nextTo"/>
        <c:spPr>
          <a:ln>
            <a:noFill/>
          </a:ln>
        </c:spPr>
        <c:txPr>
          <a:bodyPr/>
          <a:lstStyle/>
          <a:p>
            <a:pPr>
              <a:defRPr sz="900"/>
            </a:pPr>
            <a:endParaRPr lang="cs-CZ"/>
          </a:p>
        </c:txPr>
        <c:crossAx val="235601280"/>
        <c:crosses val="autoZero"/>
        <c:crossBetween val="between"/>
        <c:majorUnit val="2000"/>
      </c:valAx>
    </c:plotArea>
    <c:legend>
      <c:legendPos val="b"/>
      <c:layout>
        <c:manualLayout>
          <c:xMode val="edge"/>
          <c:yMode val="edge"/>
          <c:x val="1.0088566815436963E-3"/>
          <c:y val="0.91434267375625611"/>
          <c:w val="0.81491002466308415"/>
          <c:h val="6.337319716424222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'7.1'!$O$8</c:f>
              <c:strCache>
                <c:ptCount val="1"/>
              </c:strCache>
            </c:strRef>
          </c:tx>
          <c:spPr>
            <a:solidFill>
              <a:schemeClr val="tx2"/>
            </a:solidFill>
          </c:spPr>
          <c:invertIfNegative val="0"/>
          <c:cat>
            <c:numRef>
              <c:f>'7.1'!$P$7</c:f>
              <c:numCache>
                <c:formatCode>General</c:formatCode>
                <c:ptCount val="1"/>
              </c:numCache>
            </c:numRef>
          </c:cat>
          <c:val>
            <c:numRef>
              <c:f>'7.1'!$P$8</c:f>
              <c:numCache>
                <c:formatCode>0%</c:formatCode>
                <c:ptCount val="1"/>
              </c:numCache>
            </c:numRef>
          </c:val>
          <c:extLst>
            <c:ext xmlns:c16="http://schemas.microsoft.com/office/drawing/2014/chart" uri="{C3380CC4-5D6E-409C-BE32-E72D297353CC}">
              <c16:uniqueId val="{00000000-520D-42CF-BCEA-16F4CB5B3DF0}"/>
            </c:ext>
          </c:extLst>
        </c:ser>
        <c:ser>
          <c:idx val="1"/>
          <c:order val="1"/>
          <c:tx>
            <c:strRef>
              <c:f>'7.1'!$O$9</c:f>
              <c:strCache>
                <c:ptCount val="1"/>
              </c:strCache>
            </c:strRef>
          </c:tx>
          <c:spPr>
            <a:solidFill>
              <a:schemeClr val="accent2"/>
            </a:solidFill>
          </c:spPr>
          <c:invertIfNegative val="0"/>
          <c:cat>
            <c:numRef>
              <c:f>'7.1'!$P$7</c:f>
              <c:numCache>
                <c:formatCode>General</c:formatCode>
                <c:ptCount val="1"/>
              </c:numCache>
            </c:numRef>
          </c:cat>
          <c:val>
            <c:numRef>
              <c:f>'7.1'!$P$9</c:f>
              <c:numCache>
                <c:formatCode>0%</c:formatCode>
                <c:ptCount val="1"/>
              </c:numCache>
            </c:numRef>
          </c:val>
          <c:extLst>
            <c:ext xmlns:c16="http://schemas.microsoft.com/office/drawing/2014/chart" uri="{C3380CC4-5D6E-409C-BE32-E72D297353CC}">
              <c16:uniqueId val="{00000001-520D-42CF-BCEA-16F4CB5B3DF0}"/>
            </c:ext>
          </c:extLst>
        </c:ser>
        <c:ser>
          <c:idx val="2"/>
          <c:order val="2"/>
          <c:tx>
            <c:strRef>
              <c:f>'7.1'!$O$10</c:f>
              <c:strCache>
                <c:ptCount val="1"/>
              </c:strCache>
            </c:strRef>
          </c:tx>
          <c:spPr>
            <a:solidFill>
              <a:schemeClr val="accent3"/>
            </a:solidFill>
          </c:spPr>
          <c:invertIfNegative val="0"/>
          <c:cat>
            <c:numRef>
              <c:f>'7.1'!$P$7</c:f>
              <c:numCache>
                <c:formatCode>General</c:formatCode>
                <c:ptCount val="1"/>
              </c:numCache>
            </c:numRef>
          </c:cat>
          <c:val>
            <c:numRef>
              <c:f>'7.1'!$P$10</c:f>
              <c:numCache>
                <c:formatCode>0%</c:formatCode>
                <c:ptCount val="1"/>
              </c:numCache>
            </c:numRef>
          </c:val>
          <c:extLst>
            <c:ext xmlns:c16="http://schemas.microsoft.com/office/drawing/2014/chart" uri="{C3380CC4-5D6E-409C-BE32-E72D297353CC}">
              <c16:uniqueId val="{00000002-520D-42CF-BCEA-16F4CB5B3DF0}"/>
            </c:ext>
          </c:extLst>
        </c:ser>
        <c:ser>
          <c:idx val="3"/>
          <c:order val="3"/>
          <c:tx>
            <c:strRef>
              <c:f>'7.1'!$O$11</c:f>
              <c:strCache>
                <c:ptCount val="1"/>
              </c:strCache>
            </c:strRef>
          </c:tx>
          <c:spPr>
            <a:solidFill>
              <a:schemeClr val="accent4"/>
            </a:solidFill>
          </c:spPr>
          <c:invertIfNegative val="0"/>
          <c:cat>
            <c:numRef>
              <c:f>'7.1'!$P$7</c:f>
              <c:numCache>
                <c:formatCode>General</c:formatCode>
                <c:ptCount val="1"/>
              </c:numCache>
            </c:numRef>
          </c:cat>
          <c:val>
            <c:numRef>
              <c:f>'7.1'!$P$11</c:f>
              <c:numCache>
                <c:formatCode>0%</c:formatCode>
                <c:ptCount val="1"/>
              </c:numCache>
            </c:numRef>
          </c:val>
          <c:extLst>
            <c:ext xmlns:c16="http://schemas.microsoft.com/office/drawing/2014/chart" uri="{C3380CC4-5D6E-409C-BE32-E72D297353CC}">
              <c16:uniqueId val="{00000003-520D-42CF-BCEA-16F4CB5B3DF0}"/>
            </c:ext>
          </c:extLst>
        </c:ser>
        <c:ser>
          <c:idx val="4"/>
          <c:order val="4"/>
          <c:tx>
            <c:strRef>
              <c:f>'7.1'!$O$12</c:f>
              <c:strCache>
                <c:ptCount val="1"/>
              </c:strCache>
            </c:strRef>
          </c:tx>
          <c:invertIfNegative val="0"/>
          <c:cat>
            <c:numRef>
              <c:f>'7.1'!$P$7</c:f>
              <c:numCache>
                <c:formatCode>General</c:formatCode>
                <c:ptCount val="1"/>
              </c:numCache>
            </c:numRef>
          </c:cat>
          <c:val>
            <c:numRef>
              <c:f>'7.1'!$P$12</c:f>
              <c:numCache>
                <c:formatCode>0%</c:formatCode>
                <c:ptCount val="1"/>
              </c:numCache>
            </c:numRef>
          </c:val>
          <c:extLst>
            <c:ext xmlns:c16="http://schemas.microsoft.com/office/drawing/2014/chart" uri="{C3380CC4-5D6E-409C-BE32-E72D297353CC}">
              <c16:uniqueId val="{00000004-520D-42CF-BCEA-16F4CB5B3DF0}"/>
            </c:ext>
          </c:extLst>
        </c:ser>
        <c:ser>
          <c:idx val="5"/>
          <c:order val="5"/>
          <c:tx>
            <c:strRef>
              <c:f>'7.1'!$O$13</c:f>
              <c:strCache>
                <c:ptCount val="1"/>
              </c:strCache>
            </c:strRef>
          </c:tx>
          <c:spPr>
            <a:solidFill>
              <a:schemeClr val="accent6"/>
            </a:solidFill>
          </c:spPr>
          <c:invertIfNegative val="0"/>
          <c:cat>
            <c:numRef>
              <c:f>'7.1'!$P$7</c:f>
              <c:numCache>
                <c:formatCode>General</c:formatCode>
                <c:ptCount val="1"/>
              </c:numCache>
            </c:numRef>
          </c:cat>
          <c:val>
            <c:numRef>
              <c:f>'7.1'!$P$13</c:f>
              <c:numCache>
                <c:formatCode>0%</c:formatCode>
                <c:ptCount val="1"/>
              </c:numCache>
            </c:numRef>
          </c:val>
          <c:extLst>
            <c:ext xmlns:c16="http://schemas.microsoft.com/office/drawing/2014/chart" uri="{C3380CC4-5D6E-409C-BE32-E72D297353CC}">
              <c16:uniqueId val="{00000005-520D-42CF-BCEA-16F4CB5B3DF0}"/>
            </c:ext>
          </c:extLst>
        </c:ser>
        <c:ser>
          <c:idx val="6"/>
          <c:order val="6"/>
          <c:tx>
            <c:strRef>
              <c:f>'7.1'!$O$14</c:f>
              <c:strCache>
                <c:ptCount val="1"/>
              </c:strCache>
            </c:strRef>
          </c:tx>
          <c:spPr>
            <a:solidFill>
              <a:srgbClr val="F0948F"/>
            </a:solidFill>
          </c:spPr>
          <c:invertIfNegative val="0"/>
          <c:cat>
            <c:numRef>
              <c:f>'7.1'!$P$7</c:f>
              <c:numCache>
                <c:formatCode>General</c:formatCode>
                <c:ptCount val="1"/>
              </c:numCache>
            </c:numRef>
          </c:cat>
          <c:val>
            <c:numRef>
              <c:f>'7.1'!$P$14</c:f>
              <c:numCache>
                <c:formatCode>0%</c:formatCode>
                <c:ptCount val="1"/>
              </c:numCache>
            </c:numRef>
          </c:val>
          <c:extLst>
            <c:ext xmlns:c16="http://schemas.microsoft.com/office/drawing/2014/chart" uri="{C3380CC4-5D6E-409C-BE32-E72D297353CC}">
              <c16:uniqueId val="{00000006-520D-42CF-BCEA-16F4CB5B3DF0}"/>
            </c:ext>
          </c:extLst>
        </c:ser>
        <c:ser>
          <c:idx val="7"/>
          <c:order val="7"/>
          <c:tx>
            <c:strRef>
              <c:f>'7.1'!$O$15</c:f>
              <c:strCache>
                <c:ptCount val="1"/>
              </c:strCache>
            </c:strRef>
          </c:tx>
          <c:spPr>
            <a:solidFill>
              <a:srgbClr val="F7C9C7"/>
            </a:solidFill>
          </c:spPr>
          <c:invertIfNegative val="0"/>
          <c:cat>
            <c:numRef>
              <c:f>'7.1'!$P$7</c:f>
              <c:numCache>
                <c:formatCode>General</c:formatCode>
                <c:ptCount val="1"/>
              </c:numCache>
            </c:numRef>
          </c:cat>
          <c:val>
            <c:numRef>
              <c:f>'7.1'!$P$15</c:f>
              <c:numCache>
                <c:formatCode>0%</c:formatCode>
                <c:ptCount val="1"/>
              </c:numCache>
            </c:numRef>
          </c:val>
          <c:extLst>
            <c:ext xmlns:c16="http://schemas.microsoft.com/office/drawing/2014/chart" uri="{C3380CC4-5D6E-409C-BE32-E72D297353CC}">
              <c16:uniqueId val="{00000007-520D-42CF-BCEA-16F4CB5B3DF0}"/>
            </c:ext>
          </c:extLst>
        </c:ser>
        <c:dLbls>
          <c:showLegendKey val="0"/>
          <c:showVal val="0"/>
          <c:showCatName val="0"/>
          <c:showSerName val="0"/>
          <c:showPercent val="0"/>
          <c:showBubbleSize val="0"/>
        </c:dLbls>
        <c:gapWidth val="150"/>
        <c:axId val="234870272"/>
        <c:axId val="234871808"/>
      </c:barChart>
      <c:catAx>
        <c:axId val="234870272"/>
        <c:scaling>
          <c:orientation val="minMax"/>
        </c:scaling>
        <c:delete val="1"/>
        <c:axPos val="b"/>
        <c:numFmt formatCode="General" sourceLinked="1"/>
        <c:majorTickMark val="out"/>
        <c:minorTickMark val="none"/>
        <c:tickLblPos val="nextTo"/>
        <c:crossAx val="234871808"/>
        <c:crosses val="autoZero"/>
        <c:auto val="1"/>
        <c:lblAlgn val="ctr"/>
        <c:lblOffset val="100"/>
        <c:noMultiLvlLbl val="0"/>
      </c:catAx>
      <c:valAx>
        <c:axId val="234871808"/>
        <c:scaling>
          <c:orientation val="minMax"/>
        </c:scaling>
        <c:delete val="1"/>
        <c:axPos val="l"/>
        <c:numFmt formatCode="0%" sourceLinked="1"/>
        <c:majorTickMark val="out"/>
        <c:minorTickMark val="none"/>
        <c:tickLblPos val="nextTo"/>
        <c:crossAx val="23487027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a:solidFill>
                  <a:schemeClr val="tx2"/>
                </a:solidFill>
              </a:rPr>
              <a:t>Spotřeba tepla v krajích ČR podle sektorů národního hospodářství (TJ)</a:t>
            </a:r>
          </a:p>
        </c:rich>
      </c:tx>
      <c:layout>
        <c:manualLayout>
          <c:xMode val="edge"/>
          <c:yMode val="edge"/>
          <c:x val="1.1096921549336717E-4"/>
          <c:y val="2.6610081681993657E-2"/>
        </c:manualLayout>
      </c:layout>
      <c:overlay val="0"/>
    </c:title>
    <c:autoTitleDeleted val="0"/>
    <c:plotArea>
      <c:layout>
        <c:manualLayout>
          <c:layoutTarget val="inner"/>
          <c:xMode val="edge"/>
          <c:yMode val="edge"/>
          <c:x val="4.6612307810022749E-2"/>
          <c:y val="0.14640605169467286"/>
          <c:w val="0.54332795749197038"/>
          <c:h val="0.44660015416014731"/>
        </c:manualLayout>
      </c:layout>
      <c:barChart>
        <c:barDir val="col"/>
        <c:grouping val="stacked"/>
        <c:varyColors val="0"/>
        <c:ser>
          <c:idx val="0"/>
          <c:order val="0"/>
          <c:tx>
            <c:strRef>
              <c:f>'7.2'!$B$3</c:f>
              <c:strCache>
                <c:ptCount val="1"/>
                <c:pt idx="0">
                  <c:v>Průmysl</c:v>
                </c:pt>
              </c:strCache>
            </c:strRef>
          </c:tx>
          <c:spPr>
            <a:solidFill>
              <a:schemeClr val="tx2"/>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'7.2'!$B$5:$B$18</c:f>
              <c:numCache>
                <c:formatCode>#\ ##0.0</c:formatCode>
                <c:ptCount val="14"/>
                <c:pt idx="0">
                  <c:v>49.719645</c:v>
                </c:pt>
                <c:pt idx="1">
                  <c:v>169.75390400000003</c:v>
                </c:pt>
                <c:pt idx="2">
                  <c:v>77.420714999999987</c:v>
                </c:pt>
                <c:pt idx="3">
                  <c:v>30.236996999999992</c:v>
                </c:pt>
                <c:pt idx="4">
                  <c:v>34.465548999999996</c:v>
                </c:pt>
                <c:pt idx="5">
                  <c:v>164.42643499999997</c:v>
                </c:pt>
                <c:pt idx="6">
                  <c:v>26.778789</c:v>
                </c:pt>
                <c:pt idx="7">
                  <c:v>963.9274539999999</c:v>
                </c:pt>
                <c:pt idx="8">
                  <c:v>92.193134000000001</c:v>
                </c:pt>
                <c:pt idx="9">
                  <c:v>63.235480999999993</c:v>
                </c:pt>
                <c:pt idx="10">
                  <c:v>182.98725100000001</c:v>
                </c:pt>
                <c:pt idx="11">
                  <c:v>1361.4401469999998</c:v>
                </c:pt>
                <c:pt idx="12">
                  <c:v>819.83778200000017</c:v>
                </c:pt>
                <c:pt idx="13">
                  <c:v>390.44770199999999</c:v>
                </c:pt>
              </c:numCache>
            </c:numRef>
          </c:val>
          <c:extLst>
            <c:ext xmlns:c16="http://schemas.microsoft.com/office/drawing/2014/chart" uri="{C3380CC4-5D6E-409C-BE32-E72D297353CC}">
              <c16:uniqueId val="{00000000-EEF0-4BB7-8278-2B40CA1AB11C}"/>
            </c:ext>
          </c:extLst>
        </c:ser>
        <c:ser>
          <c:idx val="1"/>
          <c:order val="1"/>
          <c:tx>
            <c:strRef>
              <c:f>'7.2'!$C$3</c:f>
              <c:strCache>
                <c:ptCount val="1"/>
                <c:pt idx="0">
                  <c:v>Energetika</c:v>
                </c:pt>
              </c:strCache>
            </c:strRef>
          </c:tx>
          <c:spPr>
            <a:solidFill>
              <a:schemeClr val="accent2"/>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'7.2'!$C$5:$C$18</c:f>
              <c:numCache>
                <c:formatCode>#\ ##0.0</c:formatCode>
                <c:ptCount val="14"/>
                <c:pt idx="0">
                  <c:v>4.2601439999999995</c:v>
                </c:pt>
                <c:pt idx="1">
                  <c:v>4.6821609999999998</c:v>
                </c:pt>
                <c:pt idx="2">
                  <c:v>0.98800999999999994</c:v>
                </c:pt>
                <c:pt idx="3">
                  <c:v>17.751359999999998</c:v>
                </c:pt>
                <c:pt idx="4">
                  <c:v>6.8723499999999991</c:v>
                </c:pt>
                <c:pt idx="5">
                  <c:v>1.10947</c:v>
                </c:pt>
                <c:pt idx="6">
                  <c:v>0.85</c:v>
                </c:pt>
                <c:pt idx="7">
                  <c:v>123.517706</c:v>
                </c:pt>
                <c:pt idx="8">
                  <c:v>4.3467400000000005</c:v>
                </c:pt>
                <c:pt idx="9">
                  <c:v>5.1067</c:v>
                </c:pt>
                <c:pt idx="10">
                  <c:v>0.82125999999999999</c:v>
                </c:pt>
                <c:pt idx="11">
                  <c:v>1.4499980000000001</c:v>
                </c:pt>
                <c:pt idx="12">
                  <c:v>70.221629000000007</c:v>
                </c:pt>
                <c:pt idx="13">
                  <c:v>9.1680000000000011E-2</c:v>
                </c:pt>
              </c:numCache>
            </c:numRef>
          </c:val>
          <c:extLst>
            <c:ext xmlns:c16="http://schemas.microsoft.com/office/drawing/2014/chart" uri="{C3380CC4-5D6E-409C-BE32-E72D297353CC}">
              <c16:uniqueId val="{00000001-EEF0-4BB7-8278-2B40CA1AB11C}"/>
            </c:ext>
          </c:extLst>
        </c:ser>
        <c:ser>
          <c:idx val="2"/>
          <c:order val="2"/>
          <c:tx>
            <c:strRef>
              <c:f>'7.2'!$D$3</c:f>
              <c:strCache>
                <c:ptCount val="1"/>
                <c:pt idx="0">
                  <c:v>Doprava</c:v>
                </c:pt>
              </c:strCache>
            </c:strRef>
          </c:tx>
          <c:spPr>
            <a:solidFill>
              <a:schemeClr val="accent3"/>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'7.2'!$D$5:$D$18</c:f>
              <c:numCache>
                <c:formatCode>#\ ##0.0</c:formatCode>
                <c:ptCount val="14"/>
                <c:pt idx="0">
                  <c:v>32.687016999999997</c:v>
                </c:pt>
                <c:pt idx="1">
                  <c:v>5.5429919999999999</c:v>
                </c:pt>
                <c:pt idx="2">
                  <c:v>6.5000000000000002E-2</c:v>
                </c:pt>
                <c:pt idx="3">
                  <c:v>2.4116939999999998</c:v>
                </c:pt>
                <c:pt idx="4">
                  <c:v>0.36362</c:v>
                </c:pt>
                <c:pt idx="5">
                  <c:v>2.3398000000000003</c:v>
                </c:pt>
                <c:pt idx="6">
                  <c:v>0.79100000000000004</c:v>
                </c:pt>
                <c:pt idx="7">
                  <c:v>6.1651440000000006</c:v>
                </c:pt>
                <c:pt idx="8">
                  <c:v>0.11231000000000001</c:v>
                </c:pt>
                <c:pt idx="9">
                  <c:v>7.0300999999999991</c:v>
                </c:pt>
                <c:pt idx="10">
                  <c:v>4.1955799999999996</c:v>
                </c:pt>
                <c:pt idx="11">
                  <c:v>3.2215359999999995</c:v>
                </c:pt>
                <c:pt idx="12">
                  <c:v>19.399549999999998</c:v>
                </c:pt>
                <c:pt idx="13">
                  <c:v>2.2299099999999998</c:v>
                </c:pt>
              </c:numCache>
            </c:numRef>
          </c:val>
          <c:extLst>
            <c:ext xmlns:c16="http://schemas.microsoft.com/office/drawing/2014/chart" uri="{C3380CC4-5D6E-409C-BE32-E72D297353CC}">
              <c16:uniqueId val="{00000002-EEF0-4BB7-8278-2B40CA1AB11C}"/>
            </c:ext>
          </c:extLst>
        </c:ser>
        <c:ser>
          <c:idx val="3"/>
          <c:order val="3"/>
          <c:tx>
            <c:strRef>
              <c:f>'7.2'!$E$3</c:f>
              <c:strCache>
                <c:ptCount val="1"/>
                <c:pt idx="0">
                  <c:v>Stavebnictví</c:v>
                </c:pt>
              </c:strCache>
            </c:strRef>
          </c:tx>
          <c:spPr>
            <a:solidFill>
              <a:schemeClr val="accent4"/>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'7.2'!$E$5:$E$18</c:f>
              <c:numCache>
                <c:formatCode>#\ ##0.0</c:formatCode>
                <c:ptCount val="14"/>
                <c:pt idx="0">
                  <c:v>6.6031489999999993</c:v>
                </c:pt>
                <c:pt idx="1">
                  <c:v>0.921435</c:v>
                </c:pt>
                <c:pt idx="2">
                  <c:v>3.1E-2</c:v>
                </c:pt>
                <c:pt idx="3">
                  <c:v>2.3427099999999998</c:v>
                </c:pt>
                <c:pt idx="4">
                  <c:v>0.5484</c:v>
                </c:pt>
                <c:pt idx="5">
                  <c:v>1.123</c:v>
                </c:pt>
                <c:pt idx="6">
                  <c:v>0.20280000000000001</c:v>
                </c:pt>
                <c:pt idx="7">
                  <c:v>13.975979000000001</c:v>
                </c:pt>
                <c:pt idx="8">
                  <c:v>2.2248360000000003</c:v>
                </c:pt>
                <c:pt idx="9">
                  <c:v>2.8201240000000003</c:v>
                </c:pt>
                <c:pt idx="10">
                  <c:v>0.38545699999999999</c:v>
                </c:pt>
                <c:pt idx="11">
                  <c:v>0.12</c:v>
                </c:pt>
                <c:pt idx="12">
                  <c:v>1.888144</c:v>
                </c:pt>
                <c:pt idx="13">
                  <c:v>1.7484680000000001</c:v>
                </c:pt>
              </c:numCache>
            </c:numRef>
          </c:val>
          <c:extLst>
            <c:ext xmlns:c16="http://schemas.microsoft.com/office/drawing/2014/chart" uri="{C3380CC4-5D6E-409C-BE32-E72D297353CC}">
              <c16:uniqueId val="{00000003-EEF0-4BB7-8278-2B40CA1AB11C}"/>
            </c:ext>
          </c:extLst>
        </c:ser>
        <c:ser>
          <c:idx val="4"/>
          <c:order val="4"/>
          <c:tx>
            <c:strRef>
              <c:f>'7.2'!$F$3</c:f>
              <c:strCache>
                <c:ptCount val="1"/>
                <c:pt idx="0">
                  <c:v>Zemědělství a lesnictví</c:v>
                </c:pt>
              </c:strCache>
            </c:strRef>
          </c:tx>
          <c:spPr>
            <a:solidFill>
              <a:schemeClr val="accent5"/>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'7.2'!$F$5:$F$18</c:f>
              <c:numCache>
                <c:formatCode>#\ ##0.0</c:formatCode>
                <c:ptCount val="14"/>
                <c:pt idx="0">
                  <c:v>0.83970499999999992</c:v>
                </c:pt>
                <c:pt idx="1">
                  <c:v>3.8550149999999999</c:v>
                </c:pt>
                <c:pt idx="2">
                  <c:v>13.672383000000002</c:v>
                </c:pt>
                <c:pt idx="3">
                  <c:v>1.24149</c:v>
                </c:pt>
                <c:pt idx="4">
                  <c:v>8.1443449999999995</c:v>
                </c:pt>
                <c:pt idx="5">
                  <c:v>0.129</c:v>
                </c:pt>
                <c:pt idx="6">
                  <c:v>2.5122100000000001</c:v>
                </c:pt>
                <c:pt idx="7">
                  <c:v>4.4749999999999998E-2</c:v>
                </c:pt>
                <c:pt idx="8">
                  <c:v>2.247061</c:v>
                </c:pt>
                <c:pt idx="9">
                  <c:v>10.037229999999997</c:v>
                </c:pt>
                <c:pt idx="10">
                  <c:v>8.2314139999999991</c:v>
                </c:pt>
                <c:pt idx="11">
                  <c:v>4.440360000000001</c:v>
                </c:pt>
                <c:pt idx="12">
                  <c:v>14.483969999999999</c:v>
                </c:pt>
                <c:pt idx="13">
                  <c:v>2.2831900000000003</c:v>
                </c:pt>
              </c:numCache>
            </c:numRef>
          </c:val>
          <c:extLst>
            <c:ext xmlns:c16="http://schemas.microsoft.com/office/drawing/2014/chart" uri="{C3380CC4-5D6E-409C-BE32-E72D297353CC}">
              <c16:uniqueId val="{00000004-EEF0-4BB7-8278-2B40CA1AB11C}"/>
            </c:ext>
          </c:extLst>
        </c:ser>
        <c:ser>
          <c:idx val="5"/>
          <c:order val="5"/>
          <c:tx>
            <c:strRef>
              <c:f>'7.2'!$G$3</c:f>
              <c:strCache>
                <c:ptCount val="1"/>
                <c:pt idx="0">
                  <c:v>Domácnosti</c:v>
                </c:pt>
              </c:strCache>
            </c:strRef>
          </c:tx>
          <c:spPr>
            <a:solidFill>
              <a:schemeClr val="accent6"/>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'7.2'!$G$5:$G$18</c:f>
              <c:numCache>
                <c:formatCode>#\ ##0.0</c:formatCode>
                <c:ptCount val="14"/>
                <c:pt idx="0">
                  <c:v>973.13907499999993</c:v>
                </c:pt>
                <c:pt idx="1">
                  <c:v>296.131528</c:v>
                </c:pt>
                <c:pt idx="2">
                  <c:v>409.6249889990001</c:v>
                </c:pt>
                <c:pt idx="3">
                  <c:v>259.22150999999997</c:v>
                </c:pt>
                <c:pt idx="4">
                  <c:v>135.54029600000004</c:v>
                </c:pt>
                <c:pt idx="5">
                  <c:v>233.71566999999999</c:v>
                </c:pt>
                <c:pt idx="6">
                  <c:v>157.60492200000002</c:v>
                </c:pt>
                <c:pt idx="7">
                  <c:v>834.31925200000046</c:v>
                </c:pt>
                <c:pt idx="8">
                  <c:v>222.62327699999992</c:v>
                </c:pt>
                <c:pt idx="9">
                  <c:v>182.23522055436445</c:v>
                </c:pt>
                <c:pt idx="10">
                  <c:v>262.45472900000004</c:v>
                </c:pt>
                <c:pt idx="11">
                  <c:v>367.3416509999999</c:v>
                </c:pt>
                <c:pt idx="12">
                  <c:v>600.34671400000002</c:v>
                </c:pt>
                <c:pt idx="13">
                  <c:v>185.46923899999996</c:v>
                </c:pt>
              </c:numCache>
            </c:numRef>
          </c:val>
          <c:extLst>
            <c:ext xmlns:c16="http://schemas.microsoft.com/office/drawing/2014/chart" uri="{C3380CC4-5D6E-409C-BE32-E72D297353CC}">
              <c16:uniqueId val="{00000005-EEF0-4BB7-8278-2B40CA1AB11C}"/>
            </c:ext>
          </c:extLst>
        </c:ser>
        <c:ser>
          <c:idx val="6"/>
          <c:order val="6"/>
          <c:tx>
            <c:strRef>
              <c:f>'7.2'!$H$3</c:f>
              <c:strCache>
                <c:ptCount val="1"/>
                <c:pt idx="0">
                  <c:v>Obchod, služby, školství, zdravotnictví</c:v>
                </c:pt>
              </c:strCache>
            </c:strRef>
          </c:tx>
          <c:spPr>
            <a:solidFill>
              <a:srgbClr val="F0948F"/>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'7.2'!$H$5:$H$18</c:f>
              <c:numCache>
                <c:formatCode>#\ ##0.0</c:formatCode>
                <c:ptCount val="14"/>
                <c:pt idx="0">
                  <c:v>663.11577599999964</c:v>
                </c:pt>
                <c:pt idx="1">
                  <c:v>228.97388699999996</c:v>
                </c:pt>
                <c:pt idx="2">
                  <c:v>105.93749700000002</c:v>
                </c:pt>
                <c:pt idx="3">
                  <c:v>114.50714199999999</c:v>
                </c:pt>
                <c:pt idx="4">
                  <c:v>48.13838100000001</c:v>
                </c:pt>
                <c:pt idx="5">
                  <c:v>129.35755699999999</c:v>
                </c:pt>
                <c:pt idx="6">
                  <c:v>82.600954999999942</c:v>
                </c:pt>
                <c:pt idx="7">
                  <c:v>404.37191999999999</c:v>
                </c:pt>
                <c:pt idx="8">
                  <c:v>147.30988799999997</c:v>
                </c:pt>
                <c:pt idx="9">
                  <c:v>108.699322</c:v>
                </c:pt>
                <c:pt idx="10">
                  <c:v>184.23951799999995</c:v>
                </c:pt>
                <c:pt idx="11">
                  <c:v>155.08721999999995</c:v>
                </c:pt>
                <c:pt idx="12">
                  <c:v>248.239608</c:v>
                </c:pt>
                <c:pt idx="13">
                  <c:v>79.42663899999998</c:v>
                </c:pt>
              </c:numCache>
            </c:numRef>
          </c:val>
          <c:extLst>
            <c:ext xmlns:c16="http://schemas.microsoft.com/office/drawing/2014/chart" uri="{C3380CC4-5D6E-409C-BE32-E72D297353CC}">
              <c16:uniqueId val="{00000006-EEF0-4BB7-8278-2B40CA1AB11C}"/>
            </c:ext>
          </c:extLst>
        </c:ser>
        <c:ser>
          <c:idx val="7"/>
          <c:order val="7"/>
          <c:tx>
            <c:strRef>
              <c:f>'7.2'!$I$3</c:f>
              <c:strCache>
                <c:ptCount val="1"/>
                <c:pt idx="0">
                  <c:v>Ostatní</c:v>
                </c:pt>
              </c:strCache>
            </c:strRef>
          </c:tx>
          <c:spPr>
            <a:solidFill>
              <a:srgbClr val="F7C9C7"/>
            </a:solidFill>
          </c:spPr>
          <c:invertIfNegative val="0"/>
          <c:cat>
            <c:strRef>
              <c:f>'7.2'!$A$5:$A$18</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'7.2'!$I$5:$I$18</c:f>
              <c:numCache>
                <c:formatCode>#\ ##0.0</c:formatCode>
                <c:ptCount val="14"/>
                <c:pt idx="0">
                  <c:v>14.382490000000001</c:v>
                </c:pt>
                <c:pt idx="1">
                  <c:v>39.04374099999999</c:v>
                </c:pt>
                <c:pt idx="2">
                  <c:v>95.556131999999977</c:v>
                </c:pt>
                <c:pt idx="3">
                  <c:v>24.426603000000004</c:v>
                </c:pt>
                <c:pt idx="4">
                  <c:v>2.1132300000000002</c:v>
                </c:pt>
                <c:pt idx="5">
                  <c:v>10.505257000000002</c:v>
                </c:pt>
                <c:pt idx="6">
                  <c:v>1.011239</c:v>
                </c:pt>
                <c:pt idx="7">
                  <c:v>8.2310219999999994</c:v>
                </c:pt>
                <c:pt idx="8">
                  <c:v>2.4441400000000004</c:v>
                </c:pt>
                <c:pt idx="9">
                  <c:v>26.107654000000004</c:v>
                </c:pt>
                <c:pt idx="10">
                  <c:v>8.8440599999999989</c:v>
                </c:pt>
                <c:pt idx="11">
                  <c:v>3.0164720000000003</c:v>
                </c:pt>
                <c:pt idx="12">
                  <c:v>28.940921000000003</c:v>
                </c:pt>
                <c:pt idx="13">
                  <c:v>0.45704700000000004</c:v>
                </c:pt>
              </c:numCache>
            </c:numRef>
          </c:val>
          <c:extLst>
            <c:ext xmlns:c16="http://schemas.microsoft.com/office/drawing/2014/chart" uri="{C3380CC4-5D6E-409C-BE32-E72D297353CC}">
              <c16:uniqueId val="{00000007-EEF0-4BB7-8278-2B40CA1AB11C}"/>
            </c:ext>
          </c:extLst>
        </c:ser>
        <c:dLbls>
          <c:showLegendKey val="0"/>
          <c:showVal val="0"/>
          <c:showCatName val="0"/>
          <c:showSerName val="0"/>
          <c:showPercent val="0"/>
          <c:showBubbleSize val="0"/>
        </c:dLbls>
        <c:gapWidth val="50"/>
        <c:overlap val="100"/>
        <c:axId val="234987904"/>
        <c:axId val="234989440"/>
      </c:barChart>
      <c:catAx>
        <c:axId val="234987904"/>
        <c:scaling>
          <c:orientation val="minMax"/>
        </c:scaling>
        <c:delete val="0"/>
        <c:axPos val="b"/>
        <c:numFmt formatCode="General" sourceLinked="0"/>
        <c:majorTickMark val="none"/>
        <c:minorTickMark val="none"/>
        <c:tickLblPos val="nextTo"/>
        <c:txPr>
          <a:bodyPr rot="-5400000" vert="horz"/>
          <a:lstStyle/>
          <a:p>
            <a:pPr>
              <a:defRPr sz="900"/>
            </a:pPr>
            <a:endParaRPr lang="cs-CZ"/>
          </a:p>
        </c:txPr>
        <c:crossAx val="234989440"/>
        <c:crosses val="autoZero"/>
        <c:auto val="1"/>
        <c:lblAlgn val="ctr"/>
        <c:lblOffset val="100"/>
        <c:tickLblSkip val="1"/>
        <c:noMultiLvlLbl val="0"/>
      </c:catAx>
      <c:valAx>
        <c:axId val="23498944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4987904"/>
        <c:crosses val="autoZero"/>
        <c:crossBetween val="between"/>
      </c:valAx>
    </c:plotArea>
    <c:legend>
      <c:legendPos val="b"/>
      <c:layout>
        <c:manualLayout>
          <c:xMode val="edge"/>
          <c:yMode val="edge"/>
          <c:x val="3.5802607748353847E-5"/>
          <c:y val="0.96114827631810973"/>
          <c:w val="0.76038085455043547"/>
          <c:h val="3.8851835715753971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a:solidFill>
                  <a:schemeClr val="tx2"/>
                </a:solidFill>
              </a:rPr>
              <a:t>Podíl</a:t>
            </a:r>
            <a:r>
              <a:rPr lang="cs-CZ" sz="1000" baseline="0">
                <a:solidFill>
                  <a:schemeClr val="tx2"/>
                </a:solidFill>
              </a:rPr>
              <a:t> jednotlivých sektorů národního hospodářství na spotřebě tepla v ČR</a:t>
            </a:r>
            <a:endParaRPr lang="cs-CZ" sz="1000">
              <a:solidFill>
                <a:schemeClr val="tx2"/>
              </a:solidFill>
            </a:endParaRPr>
          </a:p>
        </c:rich>
      </c:tx>
      <c:layout>
        <c:manualLayout>
          <c:xMode val="edge"/>
          <c:yMode val="edge"/>
          <c:x val="7.1662715632701277E-3"/>
          <c:y val="1.4608939117821381E-2"/>
        </c:manualLayout>
      </c:layout>
      <c:overlay val="0"/>
    </c:title>
    <c:autoTitleDeleted val="0"/>
    <c:plotArea>
      <c:layout/>
      <c:doughnutChart>
        <c:varyColors val="1"/>
        <c:ser>
          <c:idx val="0"/>
          <c:order val="0"/>
          <c:dPt>
            <c:idx val="0"/>
            <c:bubble3D val="0"/>
            <c:spPr>
              <a:solidFill>
                <a:schemeClr val="tx2"/>
              </a:solidFill>
            </c:spPr>
            <c:extLst>
              <c:ext xmlns:c16="http://schemas.microsoft.com/office/drawing/2014/chart" uri="{C3380CC4-5D6E-409C-BE32-E72D297353CC}">
                <c16:uniqueId val="{00000000-30B3-4FD4-A40A-943455922E4B}"/>
              </c:ext>
            </c:extLst>
          </c:dPt>
          <c:dPt>
            <c:idx val="1"/>
            <c:bubble3D val="0"/>
            <c:spPr>
              <a:solidFill>
                <a:schemeClr val="accent2"/>
              </a:solidFill>
            </c:spPr>
            <c:extLst>
              <c:ext xmlns:c16="http://schemas.microsoft.com/office/drawing/2014/chart" uri="{C3380CC4-5D6E-409C-BE32-E72D297353CC}">
                <c16:uniqueId val="{00000000-DE1F-4E2D-ADCB-21064F22A93E}"/>
              </c:ext>
            </c:extLst>
          </c:dPt>
          <c:dPt>
            <c:idx val="2"/>
            <c:bubble3D val="0"/>
            <c:spPr>
              <a:solidFill>
                <a:schemeClr val="accent3"/>
              </a:solidFill>
            </c:spPr>
            <c:extLst>
              <c:ext xmlns:c16="http://schemas.microsoft.com/office/drawing/2014/chart" uri="{C3380CC4-5D6E-409C-BE32-E72D297353CC}">
                <c16:uniqueId val="{00000001-DE1F-4E2D-ADCB-21064F22A93E}"/>
              </c:ext>
            </c:extLst>
          </c:dPt>
          <c:dPt>
            <c:idx val="3"/>
            <c:bubble3D val="0"/>
            <c:spPr>
              <a:solidFill>
                <a:schemeClr val="accent4"/>
              </a:solidFill>
            </c:spPr>
            <c:extLst>
              <c:ext xmlns:c16="http://schemas.microsoft.com/office/drawing/2014/chart" uri="{C3380CC4-5D6E-409C-BE32-E72D297353CC}">
                <c16:uniqueId val="{00000002-DE1F-4E2D-ADCB-21064F22A93E}"/>
              </c:ext>
            </c:extLst>
          </c:dPt>
          <c:dPt>
            <c:idx val="4"/>
            <c:bubble3D val="0"/>
            <c:spPr>
              <a:solidFill>
                <a:schemeClr val="accent5"/>
              </a:solidFill>
            </c:spPr>
            <c:extLst>
              <c:ext xmlns:c16="http://schemas.microsoft.com/office/drawing/2014/chart" uri="{C3380CC4-5D6E-409C-BE32-E72D297353CC}">
                <c16:uniqueId val="{00000003-DE1F-4E2D-ADCB-21064F22A93E}"/>
              </c:ext>
            </c:extLst>
          </c:dPt>
          <c:dPt>
            <c:idx val="5"/>
            <c:bubble3D val="0"/>
            <c:spPr>
              <a:solidFill>
                <a:schemeClr val="accent6"/>
              </a:solidFill>
            </c:spPr>
            <c:extLst>
              <c:ext xmlns:c16="http://schemas.microsoft.com/office/drawing/2014/chart" uri="{C3380CC4-5D6E-409C-BE32-E72D297353CC}">
                <c16:uniqueId val="{00000001-30B3-4FD4-A40A-943455922E4B}"/>
              </c:ext>
            </c:extLst>
          </c:dPt>
          <c:dPt>
            <c:idx val="6"/>
            <c:bubble3D val="0"/>
            <c:spPr>
              <a:solidFill>
                <a:srgbClr val="F0948F"/>
              </a:solidFill>
            </c:spPr>
            <c:extLst>
              <c:ext xmlns:c16="http://schemas.microsoft.com/office/drawing/2014/chart" uri="{C3380CC4-5D6E-409C-BE32-E72D297353CC}">
                <c16:uniqueId val="{00000002-30B3-4FD4-A40A-943455922E4B}"/>
              </c:ext>
            </c:extLst>
          </c:dPt>
          <c:dPt>
            <c:idx val="7"/>
            <c:bubble3D val="0"/>
            <c:spPr>
              <a:solidFill>
                <a:srgbClr val="F7C9C7"/>
              </a:solidFill>
            </c:spPr>
            <c:extLst>
              <c:ext xmlns:c16="http://schemas.microsoft.com/office/drawing/2014/chart" uri="{C3380CC4-5D6E-409C-BE32-E72D297353CC}">
                <c16:uniqueId val="{00000004-DE1F-4E2D-ADCB-21064F22A93E}"/>
              </c:ext>
            </c:extLst>
          </c:dPt>
          <c:dLbls>
            <c:dLbl>
              <c:idx val="2"/>
              <c:layout>
                <c:manualLayout>
                  <c:x val="0.17361353190346868"/>
                  <c:y val="-7.5964934107896525E-3"/>
                </c:manualLayout>
              </c:layout>
              <c:numFmt formatCode="0.0%" sourceLinked="0"/>
              <c:spPr>
                <a:ln>
                  <a:noFill/>
                </a:ln>
              </c:spPr>
              <c:txPr>
                <a:bodyPr wrap="square"/>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DE1F-4E2D-ADCB-21064F22A93E}"/>
                </c:ext>
              </c:extLst>
            </c:dLbl>
            <c:dLbl>
              <c:idx val="3"/>
              <c:layout>
                <c:manualLayout>
                  <c:x val="0.18078042506445541"/>
                  <c:y val="4.4938840756193761E-2"/>
                </c:manualLayout>
              </c:layout>
              <c:numFmt formatCode="0.0%" sourceLinked="0"/>
              <c:spPr>
                <a:ln>
                  <a:noFill/>
                </a:ln>
              </c:spPr>
              <c:txPr>
                <a:bodyPr wrap="square"/>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DE1F-4E2D-ADCB-21064F22A93E}"/>
                </c:ext>
              </c:extLst>
            </c:dLbl>
            <c:dLbl>
              <c:idx val="4"/>
              <c:layout>
                <c:manualLayout>
                  <c:x val="0.15300220515694521"/>
                  <c:y val="0.10191250190183189"/>
                </c:manualLayout>
              </c:layout>
              <c:numFmt formatCode="0.0%" sourceLinked="0"/>
              <c:spPr>
                <a:ln>
                  <a:noFill/>
                </a:ln>
              </c:spPr>
              <c:txPr>
                <a:bodyPr wrap="square"/>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DE1F-4E2D-ADCB-21064F22A93E}"/>
                </c:ext>
              </c:extLst>
            </c:dLbl>
            <c:dLbl>
              <c:idx val="7"/>
              <c:layout>
                <c:manualLayout>
                  <c:x val="-3.8091630834835282E-3"/>
                  <c:y val="-2.0634434783738328E-2"/>
                </c:manualLayout>
              </c:layout>
              <c:numFmt formatCode="0%" sourceLinked="0"/>
              <c:spPr>
                <a:noFill/>
                <a:ln>
                  <a:noFill/>
                </a:ln>
                <a:effectLst/>
              </c:spPr>
              <c:txPr>
                <a:bodyPr wrap="square"/>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DE1F-4E2D-ADCB-21064F22A93E}"/>
                </c:ext>
              </c:extLst>
            </c:dLbl>
            <c:numFmt formatCode="0%" sourceLinked="0"/>
            <c:spPr>
              <a:noFill/>
              <a:ln>
                <a:noFill/>
              </a:ln>
              <a:effectLst/>
            </c:spPr>
            <c:txPr>
              <a:bodyPr wrap="square"/>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'7.2'!$B$3:$I$3</c:f>
              <c:strCache>
                <c:ptCount val="8"/>
                <c:pt idx="0">
                  <c:v>Průmysl</c:v>
                </c:pt>
                <c:pt idx="1">
                  <c:v>Energetika</c:v>
                </c:pt>
                <c:pt idx="2">
                  <c:v>Doprava</c:v>
                </c:pt>
                <c:pt idx="3">
                  <c:v>Stavebnictví</c:v>
                </c:pt>
                <c:pt idx="4">
                  <c:v>Zemědělství a lesnictví</c:v>
                </c:pt>
                <c:pt idx="5">
                  <c:v>Domácnosti</c:v>
                </c:pt>
                <c:pt idx="6">
                  <c:v>Obchod, služby, školství, zdravotnictví</c:v>
                </c:pt>
                <c:pt idx="7">
                  <c:v>Ostatní</c:v>
                </c:pt>
              </c:strCache>
            </c:strRef>
          </c:cat>
          <c:val>
            <c:numRef>
              <c:f>'7.2'!$B$4:$I$4</c:f>
              <c:numCache>
                <c:formatCode>#\ ##0.0</c:formatCode>
                <c:ptCount val="8"/>
                <c:pt idx="0">
                  <c:v>4426.8709849999996</c:v>
                </c:pt>
                <c:pt idx="1">
                  <c:v>242.069208</c:v>
                </c:pt>
                <c:pt idx="2">
                  <c:v>86.555252999999979</c:v>
                </c:pt>
                <c:pt idx="3">
                  <c:v>34.935502</c:v>
                </c:pt>
                <c:pt idx="4">
                  <c:v>72.162123000000008</c:v>
                </c:pt>
                <c:pt idx="5">
                  <c:v>5119.7680725533655</c:v>
                </c:pt>
                <c:pt idx="6">
                  <c:v>2700.0053099999991</c:v>
                </c:pt>
                <c:pt idx="7">
                  <c:v>265.08000799999991</c:v>
                </c:pt>
              </c:numCache>
            </c:numRef>
          </c:val>
          <c:extLst>
            <c:ext xmlns:c16="http://schemas.microsoft.com/office/drawing/2014/chart" uri="{C3380CC4-5D6E-409C-BE32-E72D297353CC}">
              <c16:uniqueId val="{00000005-DE1F-4E2D-ADCB-21064F22A93E}"/>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a:solidFill>
                  <a:schemeClr val="accent1"/>
                </a:solidFill>
              </a:rPr>
              <a:t>Spotřeba tepla podle sektorů</a:t>
            </a:r>
            <a:r>
              <a:rPr lang="cs-CZ" sz="1000" baseline="0">
                <a:solidFill>
                  <a:schemeClr val="accent1"/>
                </a:solidFill>
              </a:rPr>
              <a:t> </a:t>
            </a:r>
            <a:r>
              <a:rPr lang="cs-CZ" sz="1000">
                <a:solidFill>
                  <a:schemeClr val="accent1"/>
                </a:solidFill>
              </a:rPr>
              <a:t>národního hospodářství (TJ)</a:t>
            </a:r>
          </a:p>
        </c:rich>
      </c:tx>
      <c:layout>
        <c:manualLayout>
          <c:xMode val="edge"/>
          <c:yMode val="edge"/>
          <c:x val="0"/>
          <c:y val="0"/>
        </c:manualLayout>
      </c:layout>
      <c:overlay val="0"/>
    </c:title>
    <c:autoTitleDeleted val="0"/>
    <c:plotArea>
      <c:layout>
        <c:manualLayout>
          <c:layoutTarget val="inner"/>
          <c:xMode val="edge"/>
          <c:yMode val="edge"/>
          <c:x val="9.5820074367818905E-2"/>
          <c:y val="0.29398174232186058"/>
          <c:w val="0.51041199091494682"/>
          <c:h val="0.45066335524728635"/>
        </c:manualLayout>
      </c:layout>
      <c:barChart>
        <c:barDir val="col"/>
        <c:grouping val="stacked"/>
        <c:varyColors val="0"/>
        <c:ser>
          <c:idx val="0"/>
          <c:order val="0"/>
          <c:tx>
            <c:strRef>
              <c:f>'8.1'!$A$28</c:f>
              <c:strCache>
                <c:ptCount val="1"/>
                <c:pt idx="0">
                  <c:v>Průmysl</c:v>
                </c:pt>
              </c:strCache>
            </c:strRef>
          </c:tx>
          <c:invertIfNegative val="0"/>
          <c:cat>
            <c:strRef>
              <c:f>'8.1'!$C$38:$E$38</c:f>
              <c:strCache>
                <c:ptCount val="3"/>
                <c:pt idx="0">
                  <c:v>Duben</c:v>
                </c:pt>
                <c:pt idx="1">
                  <c:v>Květen</c:v>
                </c:pt>
                <c:pt idx="2">
                  <c:v>Červen</c:v>
                </c:pt>
              </c:strCache>
            </c:strRef>
          </c:cat>
          <c:val>
            <c:numRef>
              <c:f>('8.1'!$B$28,'8.1'!$D$28,'8.1'!$F$28)</c:f>
              <c:numCache>
                <c:formatCode>#\ ##0.0</c:formatCode>
                <c:ptCount val="3"/>
                <c:pt idx="0">
                  <c:v>31029.642</c:v>
                </c:pt>
                <c:pt idx="1">
                  <c:v>11430.594999999999</c:v>
                </c:pt>
                <c:pt idx="2">
                  <c:v>7259.4080000000004</c:v>
                </c:pt>
              </c:numCache>
            </c:numRef>
          </c:val>
          <c:extLst>
            <c:ext xmlns:c16="http://schemas.microsoft.com/office/drawing/2014/chart" uri="{C3380CC4-5D6E-409C-BE32-E72D297353CC}">
              <c16:uniqueId val="{00000000-07D8-41D7-B8C5-C615F4A0E720}"/>
            </c:ext>
          </c:extLst>
        </c:ser>
        <c:ser>
          <c:idx val="1"/>
          <c:order val="1"/>
          <c:tx>
            <c:strRef>
              <c:f>'8.1'!$A$29</c:f>
              <c:strCache>
                <c:ptCount val="1"/>
                <c:pt idx="0">
                  <c:v>Energetika</c:v>
                </c:pt>
              </c:strCache>
            </c:strRef>
          </c:tx>
          <c:invertIfNegative val="0"/>
          <c:cat>
            <c:strRef>
              <c:f>'8.1'!$C$38:$E$38</c:f>
              <c:strCache>
                <c:ptCount val="3"/>
                <c:pt idx="0">
                  <c:v>Duben</c:v>
                </c:pt>
                <c:pt idx="1">
                  <c:v>Květen</c:v>
                </c:pt>
                <c:pt idx="2">
                  <c:v>Červen</c:v>
                </c:pt>
              </c:strCache>
            </c:strRef>
          </c:cat>
          <c:val>
            <c:numRef>
              <c:f>('8.1'!$B$29,'8.1'!$D$29,'8.1'!$F$29)</c:f>
              <c:numCache>
                <c:formatCode>#\ ##0.0</c:formatCode>
                <c:ptCount val="3"/>
                <c:pt idx="0">
                  <c:v>2668.7860000000001</c:v>
                </c:pt>
                <c:pt idx="1">
                  <c:v>1053.6769999999999</c:v>
                </c:pt>
                <c:pt idx="2">
                  <c:v>537.68100000000004</c:v>
                </c:pt>
              </c:numCache>
            </c:numRef>
          </c:val>
          <c:extLst>
            <c:ext xmlns:c16="http://schemas.microsoft.com/office/drawing/2014/chart" uri="{C3380CC4-5D6E-409C-BE32-E72D297353CC}">
              <c16:uniqueId val="{00000001-07D8-41D7-B8C5-C615F4A0E720}"/>
            </c:ext>
          </c:extLst>
        </c:ser>
        <c:ser>
          <c:idx val="2"/>
          <c:order val="2"/>
          <c:tx>
            <c:strRef>
              <c:f>'8.1'!$A$30</c:f>
              <c:strCache>
                <c:ptCount val="1"/>
                <c:pt idx="0">
                  <c:v>Doprava</c:v>
                </c:pt>
              </c:strCache>
            </c:strRef>
          </c:tx>
          <c:invertIfNegative val="0"/>
          <c:cat>
            <c:strRef>
              <c:f>'8.1'!$C$38:$E$38</c:f>
              <c:strCache>
                <c:ptCount val="3"/>
                <c:pt idx="0">
                  <c:v>Duben</c:v>
                </c:pt>
                <c:pt idx="1">
                  <c:v>Květen</c:v>
                </c:pt>
                <c:pt idx="2">
                  <c:v>Červen</c:v>
                </c:pt>
              </c:strCache>
            </c:strRef>
          </c:cat>
          <c:val>
            <c:numRef>
              <c:f>('8.1'!$B$30,'8.1'!$D$30,'8.1'!$F$30)</c:f>
              <c:numCache>
                <c:formatCode>#\ ##0.0</c:formatCode>
                <c:ptCount val="3"/>
                <c:pt idx="0">
                  <c:v>24802.735000000001</c:v>
                </c:pt>
                <c:pt idx="1">
                  <c:v>5290.0830000000005</c:v>
                </c:pt>
                <c:pt idx="2">
                  <c:v>2594.1990000000001</c:v>
                </c:pt>
              </c:numCache>
            </c:numRef>
          </c:val>
          <c:extLst>
            <c:ext xmlns:c16="http://schemas.microsoft.com/office/drawing/2014/chart" uri="{C3380CC4-5D6E-409C-BE32-E72D297353CC}">
              <c16:uniqueId val="{00000002-07D8-41D7-B8C5-C615F4A0E720}"/>
            </c:ext>
          </c:extLst>
        </c:ser>
        <c:ser>
          <c:idx val="3"/>
          <c:order val="3"/>
          <c:tx>
            <c:strRef>
              <c:f>'8.1'!$A$31</c:f>
              <c:strCache>
                <c:ptCount val="1"/>
                <c:pt idx="0">
                  <c:v>Stavebnictví</c:v>
                </c:pt>
              </c:strCache>
            </c:strRef>
          </c:tx>
          <c:invertIfNegative val="0"/>
          <c:cat>
            <c:strRef>
              <c:f>'8.1'!$C$38:$E$38</c:f>
              <c:strCache>
                <c:ptCount val="3"/>
                <c:pt idx="0">
                  <c:v>Duben</c:v>
                </c:pt>
                <c:pt idx="1">
                  <c:v>Květen</c:v>
                </c:pt>
                <c:pt idx="2">
                  <c:v>Červen</c:v>
                </c:pt>
              </c:strCache>
            </c:strRef>
          </c:cat>
          <c:val>
            <c:numRef>
              <c:f>('8.1'!$B$31,'8.1'!$D$31,'8.1'!$F$31)</c:f>
              <c:numCache>
                <c:formatCode>#\ ##0.0</c:formatCode>
                <c:ptCount val="3"/>
                <c:pt idx="0">
                  <c:v>4445.8879999999999</c:v>
                </c:pt>
                <c:pt idx="1">
                  <c:v>1538.6030000000001</c:v>
                </c:pt>
                <c:pt idx="2">
                  <c:v>618.65800000000002</c:v>
                </c:pt>
              </c:numCache>
            </c:numRef>
          </c:val>
          <c:extLst>
            <c:ext xmlns:c16="http://schemas.microsoft.com/office/drawing/2014/chart" uri="{C3380CC4-5D6E-409C-BE32-E72D297353CC}">
              <c16:uniqueId val="{00000003-07D8-41D7-B8C5-C615F4A0E720}"/>
            </c:ext>
          </c:extLst>
        </c:ser>
        <c:ser>
          <c:idx val="4"/>
          <c:order val="4"/>
          <c:tx>
            <c:strRef>
              <c:f>'8.1'!$A$32</c:f>
              <c:strCache>
                <c:ptCount val="1"/>
                <c:pt idx="0">
                  <c:v>Zemědělství a lesnictví</c:v>
                </c:pt>
              </c:strCache>
            </c:strRef>
          </c:tx>
          <c:spPr>
            <a:solidFill>
              <a:schemeClr val="accent5"/>
            </a:solidFill>
          </c:spPr>
          <c:invertIfNegative val="0"/>
          <c:cat>
            <c:strRef>
              <c:f>'8.1'!$C$38:$E$38</c:f>
              <c:strCache>
                <c:ptCount val="3"/>
                <c:pt idx="0">
                  <c:v>Duben</c:v>
                </c:pt>
                <c:pt idx="1">
                  <c:v>Květen</c:v>
                </c:pt>
                <c:pt idx="2">
                  <c:v>Červen</c:v>
                </c:pt>
              </c:strCache>
            </c:strRef>
          </c:cat>
          <c:val>
            <c:numRef>
              <c:f>('8.1'!$B$32,'8.1'!$D$32,'8.1'!$F$32)</c:f>
              <c:numCache>
                <c:formatCode>#\ ##0.0</c:formatCode>
                <c:ptCount val="3"/>
                <c:pt idx="0">
                  <c:v>449.80600000000004</c:v>
                </c:pt>
                <c:pt idx="1">
                  <c:v>330.68899999999996</c:v>
                </c:pt>
                <c:pt idx="2">
                  <c:v>59.21</c:v>
                </c:pt>
              </c:numCache>
            </c:numRef>
          </c:val>
          <c:extLst>
            <c:ext xmlns:c16="http://schemas.microsoft.com/office/drawing/2014/chart" uri="{C3380CC4-5D6E-409C-BE32-E72D297353CC}">
              <c16:uniqueId val="{00000004-07D8-41D7-B8C5-C615F4A0E720}"/>
            </c:ext>
          </c:extLst>
        </c:ser>
        <c:ser>
          <c:idx val="5"/>
          <c:order val="5"/>
          <c:tx>
            <c:strRef>
              <c:f>'8.1'!$A$33</c:f>
              <c:strCache>
                <c:ptCount val="1"/>
                <c:pt idx="0">
                  <c:v>Domácnosti</c:v>
                </c:pt>
              </c:strCache>
            </c:strRef>
          </c:tx>
          <c:spPr>
            <a:solidFill>
              <a:schemeClr val="accent6"/>
            </a:solidFill>
          </c:spPr>
          <c:invertIfNegative val="0"/>
          <c:cat>
            <c:strRef>
              <c:f>'8.1'!$C$38:$E$38</c:f>
              <c:strCache>
                <c:ptCount val="3"/>
                <c:pt idx="0">
                  <c:v>Duben</c:v>
                </c:pt>
                <c:pt idx="1">
                  <c:v>Květen</c:v>
                </c:pt>
                <c:pt idx="2">
                  <c:v>Červen</c:v>
                </c:pt>
              </c:strCache>
            </c:strRef>
          </c:cat>
          <c:val>
            <c:numRef>
              <c:f>('8.1'!$B$33,'8.1'!$D$33,'8.1'!$F$33)</c:f>
              <c:numCache>
                <c:formatCode>#\ ##0.0</c:formatCode>
                <c:ptCount val="3"/>
                <c:pt idx="0">
                  <c:v>566653.18900000001</c:v>
                </c:pt>
                <c:pt idx="1">
                  <c:v>242578.81700000001</c:v>
                </c:pt>
                <c:pt idx="2">
                  <c:v>163907.06899999999</c:v>
                </c:pt>
              </c:numCache>
            </c:numRef>
          </c:val>
          <c:extLst>
            <c:ext xmlns:c16="http://schemas.microsoft.com/office/drawing/2014/chart" uri="{C3380CC4-5D6E-409C-BE32-E72D297353CC}">
              <c16:uniqueId val="{00000005-07D8-41D7-B8C5-C615F4A0E720}"/>
            </c:ext>
          </c:extLst>
        </c:ser>
        <c:ser>
          <c:idx val="6"/>
          <c:order val="6"/>
          <c:tx>
            <c:strRef>
              <c:f>'8.1'!$A$34</c:f>
              <c:strCache>
                <c:ptCount val="1"/>
                <c:pt idx="0">
                  <c:v>Obchod, služby, školství, zdravotnictví</c:v>
                </c:pt>
              </c:strCache>
            </c:strRef>
          </c:tx>
          <c:spPr>
            <a:solidFill>
              <a:srgbClr val="F0948F"/>
            </a:solidFill>
          </c:spPr>
          <c:invertIfNegative val="0"/>
          <c:cat>
            <c:strRef>
              <c:f>'8.1'!$C$38:$E$38</c:f>
              <c:strCache>
                <c:ptCount val="3"/>
                <c:pt idx="0">
                  <c:v>Duben</c:v>
                </c:pt>
                <c:pt idx="1">
                  <c:v>Květen</c:v>
                </c:pt>
                <c:pt idx="2">
                  <c:v>Červen</c:v>
                </c:pt>
              </c:strCache>
            </c:strRef>
          </c:cat>
          <c:val>
            <c:numRef>
              <c:f>('8.1'!$B$34,'8.1'!$D$34,'8.1'!$F$34)</c:f>
              <c:numCache>
                <c:formatCode>#\ ##0.0</c:formatCode>
                <c:ptCount val="3"/>
                <c:pt idx="0">
                  <c:v>417912.42600000004</c:v>
                </c:pt>
                <c:pt idx="1">
                  <c:v>159507.37100000001</c:v>
                </c:pt>
                <c:pt idx="2">
                  <c:v>85695.978999999992</c:v>
                </c:pt>
              </c:numCache>
            </c:numRef>
          </c:val>
          <c:extLst>
            <c:ext xmlns:c16="http://schemas.microsoft.com/office/drawing/2014/chart" uri="{C3380CC4-5D6E-409C-BE32-E72D297353CC}">
              <c16:uniqueId val="{00000006-07D8-41D7-B8C5-C615F4A0E720}"/>
            </c:ext>
          </c:extLst>
        </c:ser>
        <c:ser>
          <c:idx val="7"/>
          <c:order val="7"/>
          <c:tx>
            <c:strRef>
              <c:f>'8.1'!$A$35</c:f>
              <c:strCache>
                <c:ptCount val="1"/>
                <c:pt idx="0">
                  <c:v>Ostatní</c:v>
                </c:pt>
              </c:strCache>
            </c:strRef>
          </c:tx>
          <c:spPr>
            <a:solidFill>
              <a:srgbClr val="F7C9C7"/>
            </a:solidFill>
          </c:spPr>
          <c:invertIfNegative val="0"/>
          <c:cat>
            <c:strRef>
              <c:f>'8.1'!$C$38:$E$38</c:f>
              <c:strCache>
                <c:ptCount val="3"/>
                <c:pt idx="0">
                  <c:v>Duben</c:v>
                </c:pt>
                <c:pt idx="1">
                  <c:v>Květen</c:v>
                </c:pt>
                <c:pt idx="2">
                  <c:v>Červen</c:v>
                </c:pt>
              </c:strCache>
            </c:strRef>
          </c:cat>
          <c:val>
            <c:numRef>
              <c:f>('8.1'!$B$35,'8.1'!$D$35,'8.1'!$F$35)</c:f>
              <c:numCache>
                <c:formatCode>#\ ##0.0</c:formatCode>
                <c:ptCount val="3"/>
                <c:pt idx="0">
                  <c:v>10423.201999999999</c:v>
                </c:pt>
                <c:pt idx="1">
                  <c:v>3135.933</c:v>
                </c:pt>
                <c:pt idx="2">
                  <c:v>823.35500000000002</c:v>
                </c:pt>
              </c:numCache>
            </c:numRef>
          </c:val>
          <c:extLst>
            <c:ext xmlns:c16="http://schemas.microsoft.com/office/drawing/2014/chart" uri="{C3380CC4-5D6E-409C-BE32-E72D297353CC}">
              <c16:uniqueId val="{00000007-07D8-41D7-B8C5-C615F4A0E720}"/>
            </c:ext>
          </c:extLst>
        </c:ser>
        <c:dLbls>
          <c:showLegendKey val="0"/>
          <c:showVal val="0"/>
          <c:showCatName val="0"/>
          <c:showSerName val="0"/>
          <c:showPercent val="0"/>
          <c:showBubbleSize val="0"/>
        </c:dLbls>
        <c:gapWidth val="50"/>
        <c:overlap val="100"/>
        <c:axId val="233661952"/>
        <c:axId val="233663488"/>
      </c:barChart>
      <c:catAx>
        <c:axId val="23366195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3663488"/>
        <c:crosses val="autoZero"/>
        <c:auto val="1"/>
        <c:lblAlgn val="ctr"/>
        <c:lblOffset val="100"/>
        <c:noMultiLvlLbl val="0"/>
      </c:catAx>
      <c:valAx>
        <c:axId val="233663488"/>
        <c:scaling>
          <c:orientation val="minMax"/>
          <c:max val="120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3661952"/>
        <c:crosses val="autoZero"/>
        <c:crossBetween val="between"/>
        <c:majorUnit val="400000"/>
      </c:valAx>
    </c:plotArea>
    <c:plotVisOnly val="1"/>
    <c:dispBlanksAs val="gap"/>
    <c:showDLblsOverMax val="0"/>
  </c:chart>
  <c:spPr>
    <a:ln>
      <a:noFill/>
    </a:ln>
  </c:spPr>
  <c:txPr>
    <a:bodyPr/>
    <a:lstStyle/>
    <a:p>
      <a:pPr>
        <a:defRPr sz="1000"/>
      </a:pPr>
      <a:endParaRPr lang="cs-CZ"/>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v ČR</a:t>
            </a:r>
          </a:p>
        </c:rich>
      </c:tx>
      <c:layout>
        <c:manualLayout>
          <c:xMode val="edge"/>
          <c:yMode val="edge"/>
          <c:x val="5.2920909316302894E-4"/>
          <c:y val="0"/>
        </c:manualLayout>
      </c:layout>
      <c:overlay val="0"/>
    </c:title>
    <c:autoTitleDeleted val="0"/>
    <c:plotArea>
      <c:layout>
        <c:manualLayout>
          <c:layoutTarget val="inner"/>
          <c:xMode val="edge"/>
          <c:yMode val="edge"/>
          <c:x val="6.7874699701625241E-2"/>
          <c:y val="0.17364373640247927"/>
          <c:w val="0.86679862645627792"/>
          <c:h val="0.23923655005223349"/>
        </c:manualLayout>
      </c:layout>
      <c:barChart>
        <c:barDir val="bar"/>
        <c:grouping val="clustered"/>
        <c:varyColors val="0"/>
        <c:ser>
          <c:idx val="0"/>
          <c:order val="0"/>
          <c:tx>
            <c:strRef>
              <c:f>'8.1'!$A$38</c:f>
              <c:strCache>
                <c:ptCount val="1"/>
                <c:pt idx="0">
                  <c:v>Instalovaný výkon</c:v>
                </c:pt>
              </c:strCache>
            </c:strRef>
          </c:tx>
          <c:invertIfNegative val="0"/>
          <c:val>
            <c:numRef>
              <c:f>'8.1'!$B$38</c:f>
              <c:numCache>
                <c:formatCode>0.0%</c:formatCode>
                <c:ptCount val="1"/>
                <c:pt idx="0">
                  <c:v>5.4188692656236423E-2</c:v>
                </c:pt>
              </c:numCache>
            </c:numRef>
          </c:val>
          <c:extLst>
            <c:ext xmlns:c16="http://schemas.microsoft.com/office/drawing/2014/chart" uri="{C3380CC4-5D6E-409C-BE32-E72D297353CC}">
              <c16:uniqueId val="{00000000-92D8-4483-98D6-699F0B52D202}"/>
            </c:ext>
          </c:extLst>
        </c:ser>
        <c:ser>
          <c:idx val="1"/>
          <c:order val="1"/>
          <c:tx>
            <c:strRef>
              <c:f>'8.1'!$A$39</c:f>
              <c:strCache>
                <c:ptCount val="1"/>
                <c:pt idx="0">
                  <c:v>Výroba tepla brutto</c:v>
                </c:pt>
              </c:strCache>
            </c:strRef>
          </c:tx>
          <c:invertIfNegative val="0"/>
          <c:val>
            <c:numRef>
              <c:f>'8.1'!$B$39</c:f>
              <c:numCache>
                <c:formatCode>0.0%</c:formatCode>
                <c:ptCount val="1"/>
                <c:pt idx="0">
                  <c:v>2.9566970555865612E-2</c:v>
                </c:pt>
              </c:numCache>
            </c:numRef>
          </c:val>
          <c:extLst>
            <c:ext xmlns:c16="http://schemas.microsoft.com/office/drawing/2014/chart" uri="{C3380CC4-5D6E-409C-BE32-E72D297353CC}">
              <c16:uniqueId val="{00000001-92D8-4483-98D6-699F0B52D202}"/>
            </c:ext>
          </c:extLst>
        </c:ser>
        <c:ser>
          <c:idx val="2"/>
          <c:order val="2"/>
          <c:tx>
            <c:strRef>
              <c:f>'8.1'!$A$40</c:f>
              <c:strCache>
                <c:ptCount val="1"/>
                <c:pt idx="0">
                  <c:v>Dodávky tepla</c:v>
                </c:pt>
              </c:strCache>
            </c:strRef>
          </c:tx>
          <c:invertIfNegative val="0"/>
          <c:val>
            <c:numRef>
              <c:f>'8.1'!$B$40</c:f>
              <c:numCache>
                <c:formatCode>0.0%</c:formatCode>
                <c:ptCount val="1"/>
                <c:pt idx="0">
                  <c:v>4.4697860122807929E-2</c:v>
                </c:pt>
              </c:numCache>
            </c:numRef>
          </c:val>
          <c:extLst>
            <c:ext xmlns:c16="http://schemas.microsoft.com/office/drawing/2014/chart" uri="{C3380CC4-5D6E-409C-BE32-E72D297353CC}">
              <c16:uniqueId val="{00000002-92D8-4483-98D6-699F0B52D202}"/>
            </c:ext>
          </c:extLst>
        </c:ser>
        <c:dLbls>
          <c:showLegendKey val="0"/>
          <c:showVal val="0"/>
          <c:showCatName val="0"/>
          <c:showSerName val="0"/>
          <c:showPercent val="0"/>
          <c:showBubbleSize val="0"/>
        </c:dLbls>
        <c:gapWidth val="150"/>
        <c:axId val="237438464"/>
        <c:axId val="237440000"/>
      </c:barChart>
      <c:catAx>
        <c:axId val="237438464"/>
        <c:scaling>
          <c:orientation val="maxMin"/>
        </c:scaling>
        <c:delete val="0"/>
        <c:axPos val="l"/>
        <c:numFmt formatCode="General" sourceLinked="1"/>
        <c:majorTickMark val="none"/>
        <c:minorTickMark val="none"/>
        <c:tickLblPos val="none"/>
        <c:crossAx val="237440000"/>
        <c:crosses val="autoZero"/>
        <c:auto val="1"/>
        <c:lblAlgn val="ctr"/>
        <c:lblOffset val="100"/>
        <c:noMultiLvlLbl val="0"/>
      </c:catAx>
      <c:valAx>
        <c:axId val="237440000"/>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7438464"/>
        <c:crosses val="max"/>
        <c:crossBetween val="between"/>
      </c:valAx>
    </c:plotArea>
    <c:legend>
      <c:legendPos val="b"/>
      <c:layout>
        <c:manualLayout>
          <c:xMode val="edge"/>
          <c:yMode val="edge"/>
          <c:x val="0"/>
          <c:y val="0.61791562040250336"/>
          <c:w val="0.48816888524113639"/>
          <c:h val="0.2968850877280495"/>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podle paliv (TJ)</a:t>
            </a:r>
          </a:p>
        </c:rich>
      </c:tx>
      <c:layout>
        <c:manualLayout>
          <c:xMode val="edge"/>
          <c:yMode val="edge"/>
          <c:x val="1.1007654639433821E-3"/>
          <c:y val="0"/>
        </c:manualLayout>
      </c:layout>
      <c:overlay val="0"/>
    </c:title>
    <c:autoTitleDeleted val="0"/>
    <c:plotArea>
      <c:layout/>
      <c:barChart>
        <c:barDir val="col"/>
        <c:grouping val="stacked"/>
        <c:varyColors val="0"/>
        <c:ser>
          <c:idx val="0"/>
          <c:order val="0"/>
          <c:tx>
            <c:strRef>
              <c:f>'8.1'!$A$10</c:f>
              <c:strCache>
                <c:ptCount val="1"/>
                <c:pt idx="0">
                  <c:v>Biomasa</c:v>
                </c:pt>
              </c:strCache>
            </c:strRef>
          </c:tx>
          <c:spPr>
            <a:solidFill>
              <a:schemeClr val="accent1"/>
            </a:solidFill>
          </c:spPr>
          <c:invertIfNegative val="0"/>
          <c:cat>
            <c:strRef>
              <c:f>'8.1'!$C$38:$E$38</c:f>
              <c:strCache>
                <c:ptCount val="3"/>
                <c:pt idx="0">
                  <c:v>Duben</c:v>
                </c:pt>
                <c:pt idx="1">
                  <c:v>Květen</c:v>
                </c:pt>
                <c:pt idx="2">
                  <c:v>Červen</c:v>
                </c:pt>
              </c:strCache>
            </c:strRef>
          </c:cat>
          <c:val>
            <c:numRef>
              <c:f>('8.1'!$B$10,'8.1'!$D$10,'8.1'!$F$10)</c:f>
              <c:numCache>
                <c:formatCode>#\ ##0.0</c:formatCode>
                <c:ptCount val="3"/>
                <c:pt idx="0">
                  <c:v>0</c:v>
                </c:pt>
                <c:pt idx="1">
                  <c:v>0</c:v>
                </c:pt>
                <c:pt idx="2">
                  <c:v>0</c:v>
                </c:pt>
              </c:numCache>
            </c:numRef>
          </c:val>
          <c:extLst>
            <c:ext xmlns:c16="http://schemas.microsoft.com/office/drawing/2014/chart" uri="{C3380CC4-5D6E-409C-BE32-E72D297353CC}">
              <c16:uniqueId val="{00000000-7D58-4EAE-BC86-D545F330926A}"/>
            </c:ext>
          </c:extLst>
        </c:ser>
        <c:ser>
          <c:idx val="1"/>
          <c:order val="1"/>
          <c:tx>
            <c:strRef>
              <c:f>'8.1'!$A$11</c:f>
              <c:strCache>
                <c:ptCount val="1"/>
                <c:pt idx="0">
                  <c:v>Bioplyn</c:v>
                </c:pt>
              </c:strCache>
            </c:strRef>
          </c:tx>
          <c:spPr>
            <a:solidFill>
              <a:schemeClr val="accent2"/>
            </a:solidFill>
          </c:spPr>
          <c:invertIfNegative val="0"/>
          <c:cat>
            <c:strRef>
              <c:f>'8.1'!$C$38:$E$38</c:f>
              <c:strCache>
                <c:ptCount val="3"/>
                <c:pt idx="0">
                  <c:v>Duben</c:v>
                </c:pt>
                <c:pt idx="1">
                  <c:v>Květen</c:v>
                </c:pt>
                <c:pt idx="2">
                  <c:v>Červen</c:v>
                </c:pt>
              </c:strCache>
            </c:strRef>
          </c:cat>
          <c:val>
            <c:numRef>
              <c:f>('8.1'!$B$11,'8.1'!$D$11,'8.1'!$F$11)</c:f>
              <c:numCache>
                <c:formatCode>#\ ##0.0</c:formatCode>
                <c:ptCount val="3"/>
                <c:pt idx="0">
                  <c:v>3937</c:v>
                </c:pt>
                <c:pt idx="1">
                  <c:v>3401</c:v>
                </c:pt>
                <c:pt idx="2">
                  <c:v>2602</c:v>
                </c:pt>
              </c:numCache>
            </c:numRef>
          </c:val>
          <c:extLst>
            <c:ext xmlns:c16="http://schemas.microsoft.com/office/drawing/2014/chart" uri="{C3380CC4-5D6E-409C-BE32-E72D297353CC}">
              <c16:uniqueId val="{00000001-7D58-4EAE-BC86-D545F330926A}"/>
            </c:ext>
          </c:extLst>
        </c:ser>
        <c:ser>
          <c:idx val="2"/>
          <c:order val="2"/>
          <c:tx>
            <c:strRef>
              <c:f>'8.1'!$A$12</c:f>
              <c:strCache>
                <c:ptCount val="1"/>
                <c:pt idx="0">
                  <c:v>Černé uhlí</c:v>
                </c:pt>
              </c:strCache>
            </c:strRef>
          </c:tx>
          <c:spPr>
            <a:solidFill>
              <a:schemeClr val="accent3"/>
            </a:solidFill>
          </c:spPr>
          <c:invertIfNegative val="0"/>
          <c:cat>
            <c:strRef>
              <c:f>'8.1'!$C$38:$E$38</c:f>
              <c:strCache>
                <c:ptCount val="3"/>
                <c:pt idx="0">
                  <c:v>Duben</c:v>
                </c:pt>
                <c:pt idx="1">
                  <c:v>Květen</c:v>
                </c:pt>
                <c:pt idx="2">
                  <c:v>Červen</c:v>
                </c:pt>
              </c:strCache>
            </c:strRef>
          </c:cat>
          <c:val>
            <c:numRef>
              <c:f>('8.1'!$B$12,'8.1'!$D$12,'8.1'!$F$12)</c:f>
              <c:numCache>
                <c:formatCode>#\ ##0.0</c:formatCode>
                <c:ptCount val="3"/>
                <c:pt idx="0">
                  <c:v>0</c:v>
                </c:pt>
                <c:pt idx="1">
                  <c:v>0</c:v>
                </c:pt>
                <c:pt idx="2">
                  <c:v>0</c:v>
                </c:pt>
              </c:numCache>
            </c:numRef>
          </c:val>
          <c:extLst>
            <c:ext xmlns:c16="http://schemas.microsoft.com/office/drawing/2014/chart" uri="{C3380CC4-5D6E-409C-BE32-E72D297353CC}">
              <c16:uniqueId val="{00000002-7D58-4EAE-BC86-D545F330926A}"/>
            </c:ext>
          </c:extLst>
        </c:ser>
        <c:ser>
          <c:idx val="3"/>
          <c:order val="3"/>
          <c:tx>
            <c:strRef>
              <c:f>'8.1'!$A$13</c:f>
              <c:strCache>
                <c:ptCount val="1"/>
                <c:pt idx="0">
                  <c:v>Elektrická energie</c:v>
                </c:pt>
              </c:strCache>
            </c:strRef>
          </c:tx>
          <c:spPr>
            <a:solidFill>
              <a:schemeClr val="accent4"/>
            </a:solidFill>
          </c:spPr>
          <c:invertIfNegative val="0"/>
          <c:cat>
            <c:strRef>
              <c:f>'8.1'!$C$38:$E$38</c:f>
              <c:strCache>
                <c:ptCount val="3"/>
                <c:pt idx="0">
                  <c:v>Duben</c:v>
                </c:pt>
                <c:pt idx="1">
                  <c:v>Květen</c:v>
                </c:pt>
                <c:pt idx="2">
                  <c:v>Červen</c:v>
                </c:pt>
              </c:strCache>
            </c:strRef>
          </c:cat>
          <c:val>
            <c:numRef>
              <c:f>('8.1'!$B$13,'8.1'!$D$13,'8.1'!$F$13)</c:f>
              <c:numCache>
                <c:formatCode>#\ ##0.0</c:formatCode>
                <c:ptCount val="3"/>
                <c:pt idx="0">
                  <c:v>0</c:v>
                </c:pt>
                <c:pt idx="1">
                  <c:v>0</c:v>
                </c:pt>
                <c:pt idx="2">
                  <c:v>528</c:v>
                </c:pt>
              </c:numCache>
            </c:numRef>
          </c:val>
          <c:extLst>
            <c:ext xmlns:c16="http://schemas.microsoft.com/office/drawing/2014/chart" uri="{C3380CC4-5D6E-409C-BE32-E72D297353CC}">
              <c16:uniqueId val="{00000003-7D58-4EAE-BC86-D545F330926A}"/>
            </c:ext>
          </c:extLst>
        </c:ser>
        <c:ser>
          <c:idx val="4"/>
          <c:order val="4"/>
          <c:tx>
            <c:strRef>
              <c:f>'8.1'!$A$14</c:f>
              <c:strCache>
                <c:ptCount val="1"/>
                <c:pt idx="0">
                  <c:v>Energie prostředí (tepelné čerpadlo)</c:v>
                </c:pt>
              </c:strCache>
            </c:strRef>
          </c:tx>
          <c:spPr>
            <a:solidFill>
              <a:schemeClr val="accent5"/>
            </a:solidFill>
          </c:spPr>
          <c:invertIfNegative val="0"/>
          <c:cat>
            <c:strRef>
              <c:f>'8.1'!$C$38:$E$38</c:f>
              <c:strCache>
                <c:ptCount val="3"/>
                <c:pt idx="0">
                  <c:v>Duben</c:v>
                </c:pt>
                <c:pt idx="1">
                  <c:v>Květen</c:v>
                </c:pt>
                <c:pt idx="2">
                  <c:v>Červen</c:v>
                </c:pt>
              </c:strCache>
            </c:strRef>
          </c:cat>
          <c:val>
            <c:numRef>
              <c:f>('8.1'!$B$14,'8.1'!$D$14,'8.1'!$F$14)</c:f>
              <c:numCache>
                <c:formatCode>#\ ##0.0</c:formatCode>
                <c:ptCount val="3"/>
                <c:pt idx="0">
                  <c:v>463</c:v>
                </c:pt>
                <c:pt idx="1">
                  <c:v>687</c:v>
                </c:pt>
                <c:pt idx="2">
                  <c:v>658</c:v>
                </c:pt>
              </c:numCache>
            </c:numRef>
          </c:val>
          <c:extLst>
            <c:ext xmlns:c16="http://schemas.microsoft.com/office/drawing/2014/chart" uri="{C3380CC4-5D6E-409C-BE32-E72D297353CC}">
              <c16:uniqueId val="{00000004-7D58-4EAE-BC86-D545F330926A}"/>
            </c:ext>
          </c:extLst>
        </c:ser>
        <c:ser>
          <c:idx val="5"/>
          <c:order val="5"/>
          <c:tx>
            <c:strRef>
              <c:f>'8.1'!$A$15</c:f>
              <c:strCache>
                <c:ptCount val="1"/>
                <c:pt idx="0">
                  <c:v>Energie Slunce (solární kolektor)</c:v>
                </c:pt>
              </c:strCache>
            </c:strRef>
          </c:tx>
          <c:spPr>
            <a:solidFill>
              <a:schemeClr val="accent6"/>
            </a:solidFill>
          </c:spPr>
          <c:invertIfNegative val="0"/>
          <c:cat>
            <c:strRef>
              <c:f>'8.1'!$C$38:$E$38</c:f>
              <c:strCache>
                <c:ptCount val="3"/>
                <c:pt idx="0">
                  <c:v>Duben</c:v>
                </c:pt>
                <c:pt idx="1">
                  <c:v>Květen</c:v>
                </c:pt>
                <c:pt idx="2">
                  <c:v>Červen</c:v>
                </c:pt>
              </c:strCache>
            </c:strRef>
          </c:cat>
          <c:val>
            <c:numRef>
              <c:f>('8.1'!$B$15,'8.1'!$D$15,'8.1'!$F$15)</c:f>
              <c:numCache>
                <c:formatCode>#\ ##0.0</c:formatCode>
                <c:ptCount val="3"/>
                <c:pt idx="0">
                  <c:v>0</c:v>
                </c:pt>
                <c:pt idx="1">
                  <c:v>0</c:v>
                </c:pt>
                <c:pt idx="2">
                  <c:v>0</c:v>
                </c:pt>
              </c:numCache>
            </c:numRef>
          </c:val>
          <c:extLst>
            <c:ext xmlns:c16="http://schemas.microsoft.com/office/drawing/2014/chart" uri="{C3380CC4-5D6E-409C-BE32-E72D297353CC}">
              <c16:uniqueId val="{00000005-7D58-4EAE-BC86-D545F330926A}"/>
            </c:ext>
          </c:extLst>
        </c:ser>
        <c:ser>
          <c:idx val="6"/>
          <c:order val="6"/>
          <c:tx>
            <c:strRef>
              <c:f>'8.1'!$A$16</c:f>
              <c:strCache>
                <c:ptCount val="1"/>
                <c:pt idx="0">
                  <c:v>Hnědé uhlí</c:v>
                </c:pt>
              </c:strCache>
            </c:strRef>
          </c:tx>
          <c:spPr>
            <a:solidFill>
              <a:srgbClr val="F0948F"/>
            </a:solidFill>
          </c:spPr>
          <c:invertIfNegative val="0"/>
          <c:cat>
            <c:strRef>
              <c:f>'8.1'!$C$38:$E$38</c:f>
              <c:strCache>
                <c:ptCount val="3"/>
                <c:pt idx="0">
                  <c:v>Duben</c:v>
                </c:pt>
                <c:pt idx="1">
                  <c:v>Květen</c:v>
                </c:pt>
                <c:pt idx="2">
                  <c:v>Červen</c:v>
                </c:pt>
              </c:strCache>
            </c:strRef>
          </c:cat>
          <c:val>
            <c:numRef>
              <c:f>('8.1'!$B$16,'8.1'!$D$16,'8.1'!$F$16)</c:f>
              <c:numCache>
                <c:formatCode>#\ ##0.0</c:formatCode>
                <c:ptCount val="3"/>
                <c:pt idx="0">
                  <c:v>0</c:v>
                </c:pt>
                <c:pt idx="1">
                  <c:v>0</c:v>
                </c:pt>
                <c:pt idx="2">
                  <c:v>0</c:v>
                </c:pt>
              </c:numCache>
            </c:numRef>
          </c:val>
          <c:extLst>
            <c:ext xmlns:c16="http://schemas.microsoft.com/office/drawing/2014/chart" uri="{C3380CC4-5D6E-409C-BE32-E72D297353CC}">
              <c16:uniqueId val="{00000006-7D58-4EAE-BC86-D545F330926A}"/>
            </c:ext>
          </c:extLst>
        </c:ser>
        <c:ser>
          <c:idx val="7"/>
          <c:order val="7"/>
          <c:tx>
            <c:strRef>
              <c:f>'8.1'!$A$17</c:f>
              <c:strCache>
                <c:ptCount val="1"/>
                <c:pt idx="0">
                  <c:v>Jaderné palivo</c:v>
                </c:pt>
              </c:strCache>
            </c:strRef>
          </c:tx>
          <c:spPr>
            <a:solidFill>
              <a:srgbClr val="F7C9C7"/>
            </a:solidFill>
          </c:spPr>
          <c:invertIfNegative val="0"/>
          <c:cat>
            <c:strRef>
              <c:f>'8.1'!$C$38:$E$38</c:f>
              <c:strCache>
                <c:ptCount val="3"/>
                <c:pt idx="0">
                  <c:v>Duben</c:v>
                </c:pt>
                <c:pt idx="1">
                  <c:v>Květen</c:v>
                </c:pt>
                <c:pt idx="2">
                  <c:v>Červen</c:v>
                </c:pt>
              </c:strCache>
            </c:strRef>
          </c:cat>
          <c:val>
            <c:numRef>
              <c:f>('8.1'!$B$17,'8.1'!$D$17,'8.1'!$F$17)</c:f>
              <c:numCache>
                <c:formatCode>#\ ##0.0</c:formatCode>
                <c:ptCount val="3"/>
                <c:pt idx="0">
                  <c:v>0</c:v>
                </c:pt>
                <c:pt idx="1">
                  <c:v>0</c:v>
                </c:pt>
                <c:pt idx="2">
                  <c:v>0</c:v>
                </c:pt>
              </c:numCache>
            </c:numRef>
          </c:val>
          <c:extLst>
            <c:ext xmlns:c16="http://schemas.microsoft.com/office/drawing/2014/chart" uri="{C3380CC4-5D6E-409C-BE32-E72D297353CC}">
              <c16:uniqueId val="{00000007-7D58-4EAE-BC86-D545F330926A}"/>
            </c:ext>
          </c:extLst>
        </c:ser>
        <c:ser>
          <c:idx val="8"/>
          <c:order val="8"/>
          <c:tx>
            <c:strRef>
              <c:f>'8.1'!$A$18</c:f>
              <c:strCache>
                <c:ptCount val="1"/>
                <c:pt idx="0">
                  <c:v>Koks</c:v>
                </c:pt>
              </c:strCache>
            </c:strRef>
          </c:tx>
          <c:spPr>
            <a:solidFill>
              <a:schemeClr val="tx1"/>
            </a:solidFill>
          </c:spPr>
          <c:invertIfNegative val="0"/>
          <c:cat>
            <c:strRef>
              <c:f>'8.1'!$C$38:$E$38</c:f>
              <c:strCache>
                <c:ptCount val="3"/>
                <c:pt idx="0">
                  <c:v>Duben</c:v>
                </c:pt>
                <c:pt idx="1">
                  <c:v>Květen</c:v>
                </c:pt>
                <c:pt idx="2">
                  <c:v>Červen</c:v>
                </c:pt>
              </c:strCache>
            </c:strRef>
          </c:cat>
          <c:val>
            <c:numRef>
              <c:f>('8.1'!$B$18,'8.1'!$D$18,'8.1'!$F$18)</c:f>
              <c:numCache>
                <c:formatCode>#\ ##0.0</c:formatCode>
                <c:ptCount val="3"/>
                <c:pt idx="0">
                  <c:v>0</c:v>
                </c:pt>
                <c:pt idx="1">
                  <c:v>0</c:v>
                </c:pt>
                <c:pt idx="2">
                  <c:v>0</c:v>
                </c:pt>
              </c:numCache>
            </c:numRef>
          </c:val>
          <c:extLst>
            <c:ext xmlns:c16="http://schemas.microsoft.com/office/drawing/2014/chart" uri="{C3380CC4-5D6E-409C-BE32-E72D297353CC}">
              <c16:uniqueId val="{00000008-7D58-4EAE-BC86-D545F330926A}"/>
            </c:ext>
          </c:extLst>
        </c:ser>
        <c:ser>
          <c:idx val="9"/>
          <c:order val="9"/>
          <c:tx>
            <c:strRef>
              <c:f>'8.1'!$A$19</c:f>
              <c:strCache>
                <c:ptCount val="1"/>
                <c:pt idx="0">
                  <c:v>Odpadní teplo</c:v>
                </c:pt>
              </c:strCache>
            </c:strRef>
          </c:tx>
          <c:spPr>
            <a:solidFill>
              <a:srgbClr val="646363"/>
            </a:solidFill>
          </c:spPr>
          <c:invertIfNegative val="0"/>
          <c:cat>
            <c:strRef>
              <c:f>'8.1'!$C$38:$E$38</c:f>
              <c:strCache>
                <c:ptCount val="3"/>
                <c:pt idx="0">
                  <c:v>Duben</c:v>
                </c:pt>
                <c:pt idx="1">
                  <c:v>Květen</c:v>
                </c:pt>
                <c:pt idx="2">
                  <c:v>Červen</c:v>
                </c:pt>
              </c:strCache>
            </c:strRef>
          </c:cat>
          <c:val>
            <c:numRef>
              <c:f>('8.1'!$B$19,'8.1'!$D$19,'8.1'!$F$19)</c:f>
              <c:numCache>
                <c:formatCode>#\ ##0.0</c:formatCode>
                <c:ptCount val="3"/>
                <c:pt idx="0">
                  <c:v>0</c:v>
                </c:pt>
                <c:pt idx="1">
                  <c:v>0</c:v>
                </c:pt>
                <c:pt idx="2">
                  <c:v>0</c:v>
                </c:pt>
              </c:numCache>
            </c:numRef>
          </c:val>
          <c:extLst>
            <c:ext xmlns:c16="http://schemas.microsoft.com/office/drawing/2014/chart" uri="{C3380CC4-5D6E-409C-BE32-E72D297353CC}">
              <c16:uniqueId val="{00000009-7D58-4EAE-BC86-D545F330926A}"/>
            </c:ext>
          </c:extLst>
        </c:ser>
        <c:ser>
          <c:idx val="10"/>
          <c:order val="10"/>
          <c:tx>
            <c:strRef>
              <c:f>'8.1'!$A$20</c:f>
              <c:strCache>
                <c:ptCount val="1"/>
                <c:pt idx="0">
                  <c:v>Ostatní kapalná paliva</c:v>
                </c:pt>
              </c:strCache>
            </c:strRef>
          </c:tx>
          <c:spPr>
            <a:solidFill>
              <a:srgbClr val="9D9D9C"/>
            </a:solidFill>
          </c:spPr>
          <c:invertIfNegative val="0"/>
          <c:cat>
            <c:strRef>
              <c:f>'8.1'!$C$38:$E$38</c:f>
              <c:strCache>
                <c:ptCount val="3"/>
                <c:pt idx="0">
                  <c:v>Duben</c:v>
                </c:pt>
                <c:pt idx="1">
                  <c:v>Květen</c:v>
                </c:pt>
                <c:pt idx="2">
                  <c:v>Červen</c:v>
                </c:pt>
              </c:strCache>
            </c:strRef>
          </c:cat>
          <c:val>
            <c:numRef>
              <c:f>('8.1'!$B$20,'8.1'!$D$20,'8.1'!$F$20)</c:f>
              <c:numCache>
                <c:formatCode>#\ ##0.0</c:formatCode>
                <c:ptCount val="3"/>
                <c:pt idx="0">
                  <c:v>0</c:v>
                </c:pt>
                <c:pt idx="1">
                  <c:v>0</c:v>
                </c:pt>
                <c:pt idx="2">
                  <c:v>0</c:v>
                </c:pt>
              </c:numCache>
            </c:numRef>
          </c:val>
          <c:extLst>
            <c:ext xmlns:c16="http://schemas.microsoft.com/office/drawing/2014/chart" uri="{C3380CC4-5D6E-409C-BE32-E72D297353CC}">
              <c16:uniqueId val="{0000000A-7D58-4EAE-BC86-D545F330926A}"/>
            </c:ext>
          </c:extLst>
        </c:ser>
        <c:ser>
          <c:idx val="11"/>
          <c:order val="11"/>
          <c:tx>
            <c:strRef>
              <c:f>'8.1'!$A$21</c:f>
              <c:strCache>
                <c:ptCount val="1"/>
                <c:pt idx="0">
                  <c:v>Ostatní pevná paliva</c:v>
                </c:pt>
              </c:strCache>
            </c:strRef>
          </c:tx>
          <c:spPr>
            <a:solidFill>
              <a:srgbClr val="D0D0D0"/>
            </a:solidFill>
          </c:spPr>
          <c:invertIfNegative val="0"/>
          <c:cat>
            <c:strRef>
              <c:f>'8.1'!$C$38:$E$38</c:f>
              <c:strCache>
                <c:ptCount val="3"/>
                <c:pt idx="0">
                  <c:v>Duben</c:v>
                </c:pt>
                <c:pt idx="1">
                  <c:v>Květen</c:v>
                </c:pt>
                <c:pt idx="2">
                  <c:v>Červen</c:v>
                </c:pt>
              </c:strCache>
            </c:strRef>
          </c:cat>
          <c:val>
            <c:numRef>
              <c:f>('8.1'!$B$21,'8.1'!$D$21,'8.1'!$F$21)</c:f>
              <c:numCache>
                <c:formatCode>#\ ##0.0</c:formatCode>
                <c:ptCount val="3"/>
                <c:pt idx="0">
                  <c:v>57530</c:v>
                </c:pt>
                <c:pt idx="1">
                  <c:v>55633</c:v>
                </c:pt>
                <c:pt idx="2">
                  <c:v>55146</c:v>
                </c:pt>
              </c:numCache>
            </c:numRef>
          </c:val>
          <c:extLst>
            <c:ext xmlns:c16="http://schemas.microsoft.com/office/drawing/2014/chart" uri="{C3380CC4-5D6E-409C-BE32-E72D297353CC}">
              <c16:uniqueId val="{0000000B-7D58-4EAE-BC86-D545F330926A}"/>
            </c:ext>
          </c:extLst>
        </c:ser>
        <c:ser>
          <c:idx val="12"/>
          <c:order val="12"/>
          <c:tx>
            <c:strRef>
              <c:f>'8.1'!$A$22</c:f>
              <c:strCache>
                <c:ptCount val="1"/>
                <c:pt idx="0">
                  <c:v>Ostatní plyny</c:v>
                </c:pt>
              </c:strCache>
            </c:strRef>
          </c:tx>
          <c:spPr>
            <a:pattFill prst="ltUpDiag">
              <a:fgClr>
                <a:schemeClr val="tx2"/>
              </a:fgClr>
              <a:bgClr>
                <a:schemeClr val="bg1"/>
              </a:bgClr>
            </a:pattFill>
          </c:spPr>
          <c:invertIfNegative val="0"/>
          <c:cat>
            <c:strRef>
              <c:f>'8.1'!$C$38:$E$38</c:f>
              <c:strCache>
                <c:ptCount val="3"/>
                <c:pt idx="0">
                  <c:v>Duben</c:v>
                </c:pt>
                <c:pt idx="1">
                  <c:v>Květen</c:v>
                </c:pt>
                <c:pt idx="2">
                  <c:v>Červen</c:v>
                </c:pt>
              </c:strCache>
            </c:strRef>
          </c:cat>
          <c:val>
            <c:numRef>
              <c:f>('8.1'!$B$22,'8.1'!$D$22,'8.1'!$F$22)</c:f>
              <c:numCache>
                <c:formatCode>#\ ##0.0</c:formatCode>
                <c:ptCount val="3"/>
                <c:pt idx="0">
                  <c:v>0</c:v>
                </c:pt>
                <c:pt idx="1">
                  <c:v>0</c:v>
                </c:pt>
                <c:pt idx="2">
                  <c:v>0</c:v>
                </c:pt>
              </c:numCache>
            </c:numRef>
          </c:val>
          <c:extLst>
            <c:ext xmlns:c16="http://schemas.microsoft.com/office/drawing/2014/chart" uri="{C3380CC4-5D6E-409C-BE32-E72D297353CC}">
              <c16:uniqueId val="{0000000C-7D58-4EAE-BC86-D545F330926A}"/>
            </c:ext>
          </c:extLst>
        </c:ser>
        <c:ser>
          <c:idx val="13"/>
          <c:order val="13"/>
          <c:tx>
            <c:strRef>
              <c:f>'8.1'!$A$23</c:f>
              <c:strCache>
                <c:ptCount val="1"/>
                <c:pt idx="0">
                  <c:v>Ostatní</c:v>
                </c:pt>
              </c:strCache>
            </c:strRef>
          </c:tx>
          <c:spPr>
            <a:pattFill prst="ltUpDiag">
              <a:fgClr>
                <a:schemeClr val="accent5"/>
              </a:fgClr>
              <a:bgClr>
                <a:schemeClr val="bg1"/>
              </a:bgClr>
            </a:pattFill>
          </c:spPr>
          <c:invertIfNegative val="0"/>
          <c:cat>
            <c:strRef>
              <c:f>'8.1'!$C$38:$E$38</c:f>
              <c:strCache>
                <c:ptCount val="3"/>
                <c:pt idx="0">
                  <c:v>Duben</c:v>
                </c:pt>
                <c:pt idx="1">
                  <c:v>Květen</c:v>
                </c:pt>
                <c:pt idx="2">
                  <c:v>Červen</c:v>
                </c:pt>
              </c:strCache>
            </c:strRef>
          </c:cat>
          <c:val>
            <c:numRef>
              <c:f>('8.1'!$B$23,'8.1'!$D$23,'8.1'!$F$23)</c:f>
              <c:numCache>
                <c:formatCode>#\ ##0.0</c:formatCode>
                <c:ptCount val="3"/>
                <c:pt idx="0">
                  <c:v>0</c:v>
                </c:pt>
                <c:pt idx="1">
                  <c:v>0</c:v>
                </c:pt>
                <c:pt idx="2">
                  <c:v>0</c:v>
                </c:pt>
              </c:numCache>
            </c:numRef>
          </c:val>
          <c:extLst>
            <c:ext xmlns:c16="http://schemas.microsoft.com/office/drawing/2014/chart" uri="{C3380CC4-5D6E-409C-BE32-E72D297353CC}">
              <c16:uniqueId val="{0000000D-7D58-4EAE-BC86-D545F330926A}"/>
            </c:ext>
          </c:extLst>
        </c:ser>
        <c:ser>
          <c:idx val="14"/>
          <c:order val="14"/>
          <c:tx>
            <c:strRef>
              <c:f>'8.1'!$A$24</c:f>
              <c:strCache>
                <c:ptCount val="1"/>
                <c:pt idx="0">
                  <c:v>Topné oleje</c:v>
                </c:pt>
              </c:strCache>
            </c:strRef>
          </c:tx>
          <c:spPr>
            <a:pattFill prst="ltUpDiag">
              <a:fgClr>
                <a:schemeClr val="accent2"/>
              </a:fgClr>
              <a:bgClr>
                <a:schemeClr val="bg1"/>
              </a:bgClr>
            </a:pattFill>
          </c:spPr>
          <c:invertIfNegative val="0"/>
          <c:cat>
            <c:strRef>
              <c:f>'8.1'!$C$38:$E$38</c:f>
              <c:strCache>
                <c:ptCount val="3"/>
                <c:pt idx="0">
                  <c:v>Duben</c:v>
                </c:pt>
                <c:pt idx="1">
                  <c:v>Květen</c:v>
                </c:pt>
                <c:pt idx="2">
                  <c:v>Červen</c:v>
                </c:pt>
              </c:strCache>
            </c:strRef>
          </c:cat>
          <c:val>
            <c:numRef>
              <c:f>('8.1'!$B$24,'8.1'!$D$24,'8.1'!$F$24)</c:f>
              <c:numCache>
                <c:formatCode>#\ ##0.0</c:formatCode>
                <c:ptCount val="3"/>
                <c:pt idx="0">
                  <c:v>113</c:v>
                </c:pt>
                <c:pt idx="1">
                  <c:v>0</c:v>
                </c:pt>
                <c:pt idx="2">
                  <c:v>0</c:v>
                </c:pt>
              </c:numCache>
            </c:numRef>
          </c:val>
          <c:extLst>
            <c:ext xmlns:c16="http://schemas.microsoft.com/office/drawing/2014/chart" uri="{C3380CC4-5D6E-409C-BE32-E72D297353CC}">
              <c16:uniqueId val="{0000000E-7D58-4EAE-BC86-D545F330926A}"/>
            </c:ext>
          </c:extLst>
        </c:ser>
        <c:ser>
          <c:idx val="15"/>
          <c:order val="15"/>
          <c:tx>
            <c:strRef>
              <c:f>'8.1'!$A$25</c:f>
              <c:strCache>
                <c:ptCount val="1"/>
                <c:pt idx="0">
                  <c:v>Zemní plyn</c:v>
                </c:pt>
              </c:strCache>
            </c:strRef>
          </c:tx>
          <c:spPr>
            <a:pattFill prst="ltUpDiag">
              <a:fgClr>
                <a:schemeClr val="accent6"/>
              </a:fgClr>
              <a:bgClr>
                <a:schemeClr val="bg1"/>
              </a:bgClr>
            </a:pattFill>
          </c:spPr>
          <c:invertIfNegative val="0"/>
          <c:cat>
            <c:strRef>
              <c:f>'8.1'!$C$38:$E$38</c:f>
              <c:strCache>
                <c:ptCount val="3"/>
                <c:pt idx="0">
                  <c:v>Duben</c:v>
                </c:pt>
                <c:pt idx="1">
                  <c:v>Květen</c:v>
                </c:pt>
                <c:pt idx="2">
                  <c:v>Červen</c:v>
                </c:pt>
              </c:strCache>
            </c:strRef>
          </c:cat>
          <c:val>
            <c:numRef>
              <c:f>('8.1'!$B$25,'8.1'!$D$25,'8.1'!$F$25)</c:f>
              <c:numCache>
                <c:formatCode>#\ ##0.0</c:formatCode>
                <c:ptCount val="3"/>
                <c:pt idx="0">
                  <c:v>292299.78899999999</c:v>
                </c:pt>
                <c:pt idx="1">
                  <c:v>108428.87200000002</c:v>
                </c:pt>
                <c:pt idx="2">
                  <c:v>73230.498000000007</c:v>
                </c:pt>
              </c:numCache>
            </c:numRef>
          </c:val>
          <c:extLst>
            <c:ext xmlns:c16="http://schemas.microsoft.com/office/drawing/2014/chart" uri="{C3380CC4-5D6E-409C-BE32-E72D297353CC}">
              <c16:uniqueId val="{0000000F-7D58-4EAE-BC86-D545F330926A}"/>
            </c:ext>
          </c:extLst>
        </c:ser>
        <c:dLbls>
          <c:showLegendKey val="0"/>
          <c:showVal val="0"/>
          <c:showCatName val="0"/>
          <c:showSerName val="0"/>
          <c:showPercent val="0"/>
          <c:showBubbleSize val="0"/>
        </c:dLbls>
        <c:gapWidth val="50"/>
        <c:overlap val="100"/>
        <c:axId val="237528576"/>
        <c:axId val="237530112"/>
      </c:barChart>
      <c:catAx>
        <c:axId val="23752857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7530112"/>
        <c:crosses val="autoZero"/>
        <c:auto val="1"/>
        <c:lblAlgn val="ctr"/>
        <c:lblOffset val="100"/>
        <c:noMultiLvlLbl val="0"/>
      </c:catAx>
      <c:valAx>
        <c:axId val="237530112"/>
        <c:scaling>
          <c:orientation val="minMax"/>
          <c:max val="120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7528576"/>
        <c:crosses val="autoZero"/>
        <c:crossBetween val="between"/>
        <c:majorUnit val="4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tx2"/>
              </a:solidFill>
            </c:spPr>
            <c:extLst>
              <c:ext xmlns:c16="http://schemas.microsoft.com/office/drawing/2014/chart" uri="{C3380CC4-5D6E-409C-BE32-E72D297353CC}">
                <c16:uniqueId val="{00000001-6018-455D-B5F6-7403F9F44D1B}"/>
              </c:ext>
            </c:extLst>
          </c:dPt>
          <c:dPt>
            <c:idx val="1"/>
            <c:bubble3D val="0"/>
            <c:spPr>
              <a:solidFill>
                <a:schemeClr val="accent2"/>
              </a:solidFill>
            </c:spPr>
            <c:extLst>
              <c:ext xmlns:c16="http://schemas.microsoft.com/office/drawing/2014/chart" uri="{C3380CC4-5D6E-409C-BE32-E72D297353CC}">
                <c16:uniqueId val="{00000002-6018-455D-B5F6-7403F9F44D1B}"/>
              </c:ext>
            </c:extLst>
          </c:dPt>
          <c:dPt>
            <c:idx val="2"/>
            <c:bubble3D val="0"/>
            <c:spPr>
              <a:solidFill>
                <a:schemeClr val="accent3"/>
              </a:solidFill>
            </c:spPr>
            <c:extLst>
              <c:ext xmlns:c16="http://schemas.microsoft.com/office/drawing/2014/chart" uri="{C3380CC4-5D6E-409C-BE32-E72D297353CC}">
                <c16:uniqueId val="{00000003-6018-455D-B5F6-7403F9F44D1B}"/>
              </c:ext>
            </c:extLst>
          </c:dPt>
          <c:dPt>
            <c:idx val="3"/>
            <c:bubble3D val="0"/>
            <c:spPr>
              <a:solidFill>
                <a:schemeClr val="accent4"/>
              </a:solidFill>
            </c:spPr>
            <c:extLst>
              <c:ext xmlns:c16="http://schemas.microsoft.com/office/drawing/2014/chart" uri="{C3380CC4-5D6E-409C-BE32-E72D297353CC}">
                <c16:uniqueId val="{00000004-6018-455D-B5F6-7403F9F44D1B}"/>
              </c:ext>
            </c:extLst>
          </c:dPt>
          <c:dPt>
            <c:idx val="4"/>
            <c:bubble3D val="0"/>
            <c:spPr>
              <a:solidFill>
                <a:schemeClr val="accent5"/>
              </a:solidFill>
            </c:spPr>
            <c:extLst>
              <c:ext xmlns:c16="http://schemas.microsoft.com/office/drawing/2014/chart" uri="{C3380CC4-5D6E-409C-BE32-E72D297353CC}">
                <c16:uniqueId val="{00000005-6018-455D-B5F6-7403F9F44D1B}"/>
              </c:ext>
            </c:extLst>
          </c:dPt>
          <c:dPt>
            <c:idx val="5"/>
            <c:bubble3D val="0"/>
            <c:spPr>
              <a:solidFill>
                <a:schemeClr val="accent6"/>
              </a:solidFill>
            </c:spPr>
            <c:extLst>
              <c:ext xmlns:c16="http://schemas.microsoft.com/office/drawing/2014/chart" uri="{C3380CC4-5D6E-409C-BE32-E72D297353CC}">
                <c16:uniqueId val="{00000006-6018-455D-B5F6-7403F9F44D1B}"/>
              </c:ext>
            </c:extLst>
          </c:dPt>
          <c:dPt>
            <c:idx val="6"/>
            <c:bubble3D val="0"/>
            <c:spPr>
              <a:solidFill>
                <a:srgbClr val="F0948F"/>
              </a:solidFill>
            </c:spPr>
            <c:extLst>
              <c:ext xmlns:c16="http://schemas.microsoft.com/office/drawing/2014/chart" uri="{C3380CC4-5D6E-409C-BE32-E72D297353CC}">
                <c16:uniqueId val="{00000007-6018-455D-B5F6-7403F9F44D1B}"/>
              </c:ext>
            </c:extLst>
          </c:dPt>
          <c:dPt>
            <c:idx val="7"/>
            <c:bubble3D val="0"/>
            <c:spPr>
              <a:solidFill>
                <a:srgbClr val="F7C9C7"/>
              </a:solidFill>
            </c:spPr>
            <c:extLst>
              <c:ext xmlns:c16="http://schemas.microsoft.com/office/drawing/2014/chart" uri="{C3380CC4-5D6E-409C-BE32-E72D297353CC}">
                <c16:uniqueId val="{00000000-460E-4CF6-B3D5-472A3D958B04}"/>
              </c:ext>
            </c:extLst>
          </c:dPt>
          <c:cat>
            <c:numRef>
              <c:f>'8.1'!$O$28:$O$35</c:f>
              <c:numCache>
                <c:formatCode>#\ ##0.0</c:formatCode>
                <c:ptCount val="8"/>
              </c:numCache>
            </c:numRef>
          </c:cat>
          <c:val>
            <c:numRef>
              <c:f>'8.1'!$J$28:$J$35</c:f>
              <c:numCache>
                <c:formatCode>General</c:formatCode>
                <c:ptCount val="8"/>
              </c:numCache>
            </c:numRef>
          </c:val>
          <c:extLst>
            <c:ext xmlns:c16="http://schemas.microsoft.com/office/drawing/2014/chart" uri="{C3380CC4-5D6E-409C-BE32-E72D297353CC}">
              <c16:uniqueId val="{00000001-460E-4CF6-B3D5-472A3D958B04}"/>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rgbClr val="233060"/>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BE16-49E5-91AD-8891FEFD71A2}"/>
            </c:ext>
          </c:extLst>
        </c:ser>
        <c:ser>
          <c:idx val="1"/>
          <c:order val="1"/>
          <c:tx>
            <c:strRef>
              <c:f>'4.1'!$O$9</c:f>
              <c:strCache>
                <c:ptCount val="1"/>
              </c:strCache>
            </c:strRef>
          </c:tx>
          <c:spPr>
            <a:solidFill>
              <a:srgbClr val="596387"/>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BE16-49E5-91AD-8891FEFD71A2}"/>
            </c:ext>
          </c:extLst>
        </c:ser>
        <c:ser>
          <c:idx val="2"/>
          <c:order val="2"/>
          <c:tx>
            <c:strRef>
              <c:f>'4.1'!$O$10</c:f>
              <c:strCache>
                <c:ptCount val="1"/>
              </c:strCache>
            </c:strRef>
          </c:tx>
          <c:spPr>
            <a:solidFill>
              <a:srgbClr val="9196B0"/>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BE16-49E5-91AD-8891FEFD71A2}"/>
            </c:ext>
          </c:extLst>
        </c:ser>
        <c:ser>
          <c:idx val="3"/>
          <c:order val="3"/>
          <c:tx>
            <c:strRef>
              <c:f>'4.1'!$O$11</c:f>
              <c:strCache>
                <c:ptCount val="1"/>
              </c:strCache>
            </c:strRef>
          </c:tx>
          <c:spPr>
            <a:solidFill>
              <a:srgbClr val="C7CCD6"/>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BE16-49E5-91AD-8891FEFD71A2}"/>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BE16-49E5-91AD-8891FEFD71A2}"/>
            </c:ext>
          </c:extLst>
        </c:ser>
        <c:ser>
          <c:idx val="5"/>
          <c:order val="5"/>
          <c:tx>
            <c:strRef>
              <c:f>'4.1'!$O$13</c:f>
              <c:strCache>
                <c:ptCount val="1"/>
              </c:strCache>
            </c:strRef>
          </c:tx>
          <c:spPr>
            <a:solidFill>
              <a:srgbClr val="E86159"/>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BE16-49E5-91AD-8891FEFD71A2}"/>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BE16-49E5-91AD-8891FEFD71A2}"/>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BE16-49E5-91AD-8891FEFD71A2}"/>
            </c:ext>
          </c:extLst>
        </c:ser>
        <c:ser>
          <c:idx val="8"/>
          <c:order val="8"/>
          <c:tx>
            <c:strRef>
              <c:f>'4.1'!$O$16</c:f>
              <c:strCache>
                <c:ptCount val="1"/>
              </c:strCache>
            </c:strRef>
          </c:tx>
          <c:spPr>
            <a:solidFill>
              <a:srgbClr val="000000"/>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BE16-49E5-91AD-8891FEFD71A2}"/>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BE16-49E5-91AD-8891FEFD71A2}"/>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BE16-49E5-91AD-8891FEFD71A2}"/>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BE16-49E5-91AD-8891FEFD71A2}"/>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BE16-49E5-91AD-8891FEFD71A2}"/>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BE16-49E5-91AD-8891FEFD71A2}"/>
            </c:ext>
          </c:extLst>
        </c:ser>
        <c:ser>
          <c:idx val="14"/>
          <c:order val="14"/>
          <c:tx>
            <c:strRef>
              <c:f>'4.1'!$O$22</c:f>
              <c:strCache>
                <c:ptCount val="1"/>
              </c:strCache>
            </c:strRef>
          </c:tx>
          <c:spPr>
            <a:pattFill prst="ltUpDiag">
              <a:fgClr>
                <a:srgbClr val="596387"/>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BE16-49E5-91AD-8891FEFD71A2}"/>
            </c:ext>
          </c:extLst>
        </c:ser>
        <c:ser>
          <c:idx val="15"/>
          <c:order val="15"/>
          <c:tx>
            <c:strRef>
              <c:f>'4.1'!$O$23</c:f>
              <c:strCache>
                <c:ptCount val="1"/>
              </c:strCache>
            </c:strRef>
          </c:tx>
          <c:spPr>
            <a:pattFill prst="ltUpDiag">
              <a:fgClr>
                <a:srgbClr val="E86159"/>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BE16-49E5-91AD-8891FEFD71A2}"/>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0.97490589711417819"/>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3165-46A2-B497-197BA76EAA1E}"/>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3165-46A2-B497-197BA76EAA1E}"/>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3165-46A2-B497-197BA76EAA1E}"/>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3165-46A2-B497-197BA76EAA1E}"/>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3165-46A2-B497-197BA76EAA1E}"/>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3165-46A2-B497-197BA76EAA1E}"/>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3165-46A2-B497-197BA76EAA1E}"/>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3165-46A2-B497-197BA76EAA1E}"/>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3165-46A2-B497-197BA76EAA1E}"/>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3165-46A2-B497-197BA76EAA1E}"/>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3165-46A2-B497-197BA76EAA1E}"/>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3165-46A2-B497-197BA76EAA1E}"/>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3165-46A2-B497-197BA76EAA1E}"/>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3165-46A2-B497-197BA76EAA1E}"/>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3165-46A2-B497-197BA76EAA1E}"/>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3165-46A2-B497-197BA76EAA1E}"/>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0.96351931692511705"/>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cs-CZ" sz="1000" b="1" i="0" u="none" strike="noStrike" baseline="0">
                <a:solidFill>
                  <a:schemeClr val="accent1"/>
                </a:solidFill>
                <a:effectLst/>
              </a:rPr>
              <a:t>Spotřeba tepla podle </a:t>
            </a:r>
            <a:r>
              <a:rPr lang="cs-CZ" sz="1000">
                <a:solidFill>
                  <a:schemeClr val="accent1"/>
                </a:solidFill>
              </a:rPr>
              <a:t>sektorů</a:t>
            </a:r>
            <a:r>
              <a:rPr lang="cs-CZ" sz="1000" baseline="0">
                <a:solidFill>
                  <a:schemeClr val="accent1"/>
                </a:solidFill>
              </a:rPr>
              <a:t> národního hospodářství</a:t>
            </a:r>
            <a:r>
              <a:rPr lang="cs-CZ" sz="1000">
                <a:solidFill>
                  <a:schemeClr val="accent1"/>
                </a:solidFill>
              </a:rPr>
              <a:t> (TJ)</a:t>
            </a:r>
          </a:p>
        </c:rich>
      </c:tx>
      <c:layout>
        <c:manualLayout>
          <c:xMode val="edge"/>
          <c:yMode val="edge"/>
          <c:x val="1.7757619224394721E-3"/>
          <c:y val="1.52075774448875E-2"/>
        </c:manualLayout>
      </c:layout>
      <c:overlay val="0"/>
    </c:title>
    <c:autoTitleDeleted val="0"/>
    <c:plotArea>
      <c:layout>
        <c:manualLayout>
          <c:layoutTarget val="inner"/>
          <c:xMode val="edge"/>
          <c:yMode val="edge"/>
          <c:x val="0.10446396915284765"/>
          <c:y val="0.24097968239140588"/>
          <c:w val="0.6700337575744868"/>
          <c:h val="0.54603135217188226"/>
        </c:manualLayout>
      </c:layout>
      <c:barChart>
        <c:barDir val="col"/>
        <c:grouping val="stacked"/>
        <c:varyColors val="0"/>
        <c:ser>
          <c:idx val="0"/>
          <c:order val="0"/>
          <c:tx>
            <c:strRef>
              <c:f>'8.2'!$A$27</c:f>
              <c:strCache>
                <c:ptCount val="1"/>
                <c:pt idx="0">
                  <c:v>Průmysl</c:v>
                </c:pt>
              </c:strCache>
            </c:strRef>
          </c:tx>
          <c:invertIfNegative val="0"/>
          <c:cat>
            <c:strRef>
              <c:f>'8.2'!$C$38:$E$38</c:f>
              <c:strCache>
                <c:ptCount val="3"/>
                <c:pt idx="0">
                  <c:v>Duben</c:v>
                </c:pt>
                <c:pt idx="1">
                  <c:v>Květen</c:v>
                </c:pt>
                <c:pt idx="2">
                  <c:v>Červen</c:v>
                </c:pt>
              </c:strCache>
            </c:strRef>
          </c:cat>
          <c:val>
            <c:numRef>
              <c:f>('8.2'!$B$27,'8.2'!$D$27,'8.2'!$F$27)</c:f>
              <c:numCache>
                <c:formatCode>#\ ##0.0</c:formatCode>
                <c:ptCount val="3"/>
                <c:pt idx="0">
                  <c:v>76555.248999999982</c:v>
                </c:pt>
                <c:pt idx="1">
                  <c:v>52672.246000000006</c:v>
                </c:pt>
                <c:pt idx="2">
                  <c:v>40526.409</c:v>
                </c:pt>
              </c:numCache>
            </c:numRef>
          </c:val>
          <c:extLst>
            <c:ext xmlns:c16="http://schemas.microsoft.com/office/drawing/2014/chart" uri="{C3380CC4-5D6E-409C-BE32-E72D297353CC}">
              <c16:uniqueId val="{00000000-0040-4BC3-86BF-1A83C982E45A}"/>
            </c:ext>
          </c:extLst>
        </c:ser>
        <c:ser>
          <c:idx val="1"/>
          <c:order val="1"/>
          <c:tx>
            <c:strRef>
              <c:f>'8.2'!$A$28</c:f>
              <c:strCache>
                <c:ptCount val="1"/>
                <c:pt idx="0">
                  <c:v>Energetika</c:v>
                </c:pt>
              </c:strCache>
            </c:strRef>
          </c:tx>
          <c:invertIfNegative val="0"/>
          <c:cat>
            <c:strRef>
              <c:f>'8.2'!$C$38:$E$38</c:f>
              <c:strCache>
                <c:ptCount val="3"/>
                <c:pt idx="0">
                  <c:v>Duben</c:v>
                </c:pt>
                <c:pt idx="1">
                  <c:v>Květen</c:v>
                </c:pt>
                <c:pt idx="2">
                  <c:v>Červen</c:v>
                </c:pt>
              </c:strCache>
            </c:strRef>
          </c:cat>
          <c:val>
            <c:numRef>
              <c:f>('8.2'!$B$28,'8.2'!$D$28,'8.2'!$F$28)</c:f>
              <c:numCache>
                <c:formatCode>#\ ##0.0</c:formatCode>
                <c:ptCount val="3"/>
                <c:pt idx="0">
                  <c:v>2956.5920000000001</c:v>
                </c:pt>
                <c:pt idx="1">
                  <c:v>1050.2089999999998</c:v>
                </c:pt>
                <c:pt idx="2">
                  <c:v>675.36</c:v>
                </c:pt>
              </c:numCache>
            </c:numRef>
          </c:val>
          <c:extLst>
            <c:ext xmlns:c16="http://schemas.microsoft.com/office/drawing/2014/chart" uri="{C3380CC4-5D6E-409C-BE32-E72D297353CC}">
              <c16:uniqueId val="{00000001-0040-4BC3-86BF-1A83C982E45A}"/>
            </c:ext>
          </c:extLst>
        </c:ser>
        <c:ser>
          <c:idx val="2"/>
          <c:order val="2"/>
          <c:tx>
            <c:strRef>
              <c:f>'8.2'!$A$29</c:f>
              <c:strCache>
                <c:ptCount val="1"/>
                <c:pt idx="0">
                  <c:v>Doprava</c:v>
                </c:pt>
              </c:strCache>
            </c:strRef>
          </c:tx>
          <c:invertIfNegative val="0"/>
          <c:cat>
            <c:strRef>
              <c:f>'8.2'!$C$38:$E$38</c:f>
              <c:strCache>
                <c:ptCount val="3"/>
                <c:pt idx="0">
                  <c:v>Duben</c:v>
                </c:pt>
                <c:pt idx="1">
                  <c:v>Květen</c:v>
                </c:pt>
                <c:pt idx="2">
                  <c:v>Červen</c:v>
                </c:pt>
              </c:strCache>
            </c:strRef>
          </c:cat>
          <c:val>
            <c:numRef>
              <c:f>('8.2'!$B$29,'8.2'!$D$29,'8.2'!$F$29)</c:f>
              <c:numCache>
                <c:formatCode>#\ ##0.0</c:formatCode>
                <c:ptCount val="3"/>
                <c:pt idx="0">
                  <c:v>4885.1140000000005</c:v>
                </c:pt>
                <c:pt idx="1">
                  <c:v>477.75599999999997</c:v>
                </c:pt>
                <c:pt idx="2">
                  <c:v>180.12200000000001</c:v>
                </c:pt>
              </c:numCache>
            </c:numRef>
          </c:val>
          <c:extLst>
            <c:ext xmlns:c16="http://schemas.microsoft.com/office/drawing/2014/chart" uri="{C3380CC4-5D6E-409C-BE32-E72D297353CC}">
              <c16:uniqueId val="{00000002-0040-4BC3-86BF-1A83C982E45A}"/>
            </c:ext>
          </c:extLst>
        </c:ser>
        <c:ser>
          <c:idx val="3"/>
          <c:order val="3"/>
          <c:tx>
            <c:strRef>
              <c:f>'8.2'!$A$30</c:f>
              <c:strCache>
                <c:ptCount val="1"/>
                <c:pt idx="0">
                  <c:v>Stavebnictví</c:v>
                </c:pt>
              </c:strCache>
            </c:strRef>
          </c:tx>
          <c:invertIfNegative val="0"/>
          <c:cat>
            <c:strRef>
              <c:f>'8.2'!$C$38:$E$38</c:f>
              <c:strCache>
                <c:ptCount val="3"/>
                <c:pt idx="0">
                  <c:v>Duben</c:v>
                </c:pt>
                <c:pt idx="1">
                  <c:v>Květen</c:v>
                </c:pt>
                <c:pt idx="2">
                  <c:v>Červen</c:v>
                </c:pt>
              </c:strCache>
            </c:strRef>
          </c:cat>
          <c:val>
            <c:numRef>
              <c:f>('8.2'!$B$30,'8.2'!$D$30,'8.2'!$F$30)</c:f>
              <c:numCache>
                <c:formatCode>#\ ##0.0</c:formatCode>
                <c:ptCount val="3"/>
                <c:pt idx="0">
                  <c:v>523.19000000000005</c:v>
                </c:pt>
                <c:pt idx="1">
                  <c:v>248.11600000000001</c:v>
                </c:pt>
                <c:pt idx="2">
                  <c:v>150.12900000000002</c:v>
                </c:pt>
              </c:numCache>
            </c:numRef>
          </c:val>
          <c:extLst>
            <c:ext xmlns:c16="http://schemas.microsoft.com/office/drawing/2014/chart" uri="{C3380CC4-5D6E-409C-BE32-E72D297353CC}">
              <c16:uniqueId val="{00000003-0040-4BC3-86BF-1A83C982E45A}"/>
            </c:ext>
          </c:extLst>
        </c:ser>
        <c:ser>
          <c:idx val="4"/>
          <c:order val="4"/>
          <c:tx>
            <c:strRef>
              <c:f>'8.2'!$A$31</c:f>
              <c:strCache>
                <c:ptCount val="1"/>
                <c:pt idx="0">
                  <c:v>Zemědělství a lesnictví</c:v>
                </c:pt>
              </c:strCache>
            </c:strRef>
          </c:tx>
          <c:spPr>
            <a:solidFill>
              <a:schemeClr val="accent5"/>
            </a:solidFill>
          </c:spPr>
          <c:invertIfNegative val="0"/>
          <c:cat>
            <c:strRef>
              <c:f>'8.2'!$C$38:$E$38</c:f>
              <c:strCache>
                <c:ptCount val="3"/>
                <c:pt idx="0">
                  <c:v>Duben</c:v>
                </c:pt>
                <c:pt idx="1">
                  <c:v>Květen</c:v>
                </c:pt>
                <c:pt idx="2">
                  <c:v>Červen</c:v>
                </c:pt>
              </c:strCache>
            </c:strRef>
          </c:cat>
          <c:val>
            <c:numRef>
              <c:f>('8.2'!$B$31,'8.2'!$D$31,'8.2'!$F$31)</c:f>
              <c:numCache>
                <c:formatCode>#\ ##0.0</c:formatCode>
                <c:ptCount val="3"/>
                <c:pt idx="0">
                  <c:v>2201.6530000000002</c:v>
                </c:pt>
                <c:pt idx="1">
                  <c:v>1131.2190000000001</c:v>
                </c:pt>
                <c:pt idx="2">
                  <c:v>522.14300000000003</c:v>
                </c:pt>
              </c:numCache>
            </c:numRef>
          </c:val>
          <c:extLst>
            <c:ext xmlns:c16="http://schemas.microsoft.com/office/drawing/2014/chart" uri="{C3380CC4-5D6E-409C-BE32-E72D297353CC}">
              <c16:uniqueId val="{00000004-0040-4BC3-86BF-1A83C982E45A}"/>
            </c:ext>
          </c:extLst>
        </c:ser>
        <c:ser>
          <c:idx val="5"/>
          <c:order val="5"/>
          <c:tx>
            <c:strRef>
              <c:f>'8.2'!$A$32</c:f>
              <c:strCache>
                <c:ptCount val="1"/>
                <c:pt idx="0">
                  <c:v>Domácnosti</c:v>
                </c:pt>
              </c:strCache>
            </c:strRef>
          </c:tx>
          <c:spPr>
            <a:solidFill>
              <a:schemeClr val="accent6"/>
            </a:solidFill>
          </c:spPr>
          <c:invertIfNegative val="0"/>
          <c:cat>
            <c:strRef>
              <c:f>'8.2'!$C$38:$E$38</c:f>
              <c:strCache>
                <c:ptCount val="3"/>
                <c:pt idx="0">
                  <c:v>Duben</c:v>
                </c:pt>
                <c:pt idx="1">
                  <c:v>Květen</c:v>
                </c:pt>
                <c:pt idx="2">
                  <c:v>Červen</c:v>
                </c:pt>
              </c:strCache>
            </c:strRef>
          </c:cat>
          <c:val>
            <c:numRef>
              <c:f>('8.2'!$B$32,'8.2'!$D$32,'8.2'!$F$32)</c:f>
              <c:numCache>
                <c:formatCode>#\ ##0.0</c:formatCode>
                <c:ptCount val="3"/>
                <c:pt idx="0">
                  <c:v>180680.28600000002</c:v>
                </c:pt>
                <c:pt idx="1">
                  <c:v>71723.034</c:v>
                </c:pt>
                <c:pt idx="2">
                  <c:v>43728.208000000013</c:v>
                </c:pt>
              </c:numCache>
            </c:numRef>
          </c:val>
          <c:extLst>
            <c:ext xmlns:c16="http://schemas.microsoft.com/office/drawing/2014/chart" uri="{C3380CC4-5D6E-409C-BE32-E72D297353CC}">
              <c16:uniqueId val="{00000005-0040-4BC3-86BF-1A83C982E45A}"/>
            </c:ext>
          </c:extLst>
        </c:ser>
        <c:ser>
          <c:idx val="6"/>
          <c:order val="6"/>
          <c:tx>
            <c:strRef>
              <c:f>'8.2'!$A$33</c:f>
              <c:strCache>
                <c:ptCount val="1"/>
                <c:pt idx="0">
                  <c:v>Obchod, služby, školství, zdravotnictví</c:v>
                </c:pt>
              </c:strCache>
            </c:strRef>
          </c:tx>
          <c:spPr>
            <a:solidFill>
              <a:srgbClr val="F0948F"/>
            </a:solidFill>
          </c:spPr>
          <c:invertIfNegative val="0"/>
          <c:cat>
            <c:strRef>
              <c:f>'8.2'!$C$38:$E$38</c:f>
              <c:strCache>
                <c:ptCount val="3"/>
                <c:pt idx="0">
                  <c:v>Duben</c:v>
                </c:pt>
                <c:pt idx="1">
                  <c:v>Květen</c:v>
                </c:pt>
                <c:pt idx="2">
                  <c:v>Červen</c:v>
                </c:pt>
              </c:strCache>
            </c:strRef>
          </c:cat>
          <c:val>
            <c:numRef>
              <c:f>('8.2'!$B$33,'8.2'!$D$33,'8.2'!$F$33)</c:f>
              <c:numCache>
                <c:formatCode>#\ ##0.0</c:formatCode>
                <c:ptCount val="3"/>
                <c:pt idx="0">
                  <c:v>124184.573</c:v>
                </c:pt>
                <c:pt idx="1">
                  <c:v>67099.101999999999</c:v>
                </c:pt>
                <c:pt idx="2">
                  <c:v>37690.212</c:v>
                </c:pt>
              </c:numCache>
            </c:numRef>
          </c:val>
          <c:extLst>
            <c:ext xmlns:c16="http://schemas.microsoft.com/office/drawing/2014/chart" uri="{C3380CC4-5D6E-409C-BE32-E72D297353CC}">
              <c16:uniqueId val="{00000006-0040-4BC3-86BF-1A83C982E45A}"/>
            </c:ext>
          </c:extLst>
        </c:ser>
        <c:ser>
          <c:idx val="7"/>
          <c:order val="7"/>
          <c:tx>
            <c:strRef>
              <c:f>'8.2'!$A$34</c:f>
              <c:strCache>
                <c:ptCount val="1"/>
                <c:pt idx="0">
                  <c:v>Ostatní</c:v>
                </c:pt>
              </c:strCache>
            </c:strRef>
          </c:tx>
          <c:spPr>
            <a:solidFill>
              <a:srgbClr val="F7C9C7"/>
            </a:solidFill>
          </c:spPr>
          <c:invertIfNegative val="0"/>
          <c:cat>
            <c:strRef>
              <c:f>'8.2'!$C$38:$E$38</c:f>
              <c:strCache>
                <c:ptCount val="3"/>
                <c:pt idx="0">
                  <c:v>Duben</c:v>
                </c:pt>
                <c:pt idx="1">
                  <c:v>Květen</c:v>
                </c:pt>
                <c:pt idx="2">
                  <c:v>Červen</c:v>
                </c:pt>
              </c:strCache>
            </c:strRef>
          </c:cat>
          <c:val>
            <c:numRef>
              <c:f>('8.2'!$B$34,'8.2'!$D$34,'8.2'!$F$34)</c:f>
              <c:numCache>
                <c:formatCode>#\ ##0.0</c:formatCode>
                <c:ptCount val="3"/>
                <c:pt idx="0">
                  <c:v>16294.377999999999</c:v>
                </c:pt>
                <c:pt idx="1">
                  <c:v>5105.0610000000006</c:v>
                </c:pt>
                <c:pt idx="2">
                  <c:v>17644.302</c:v>
                </c:pt>
              </c:numCache>
            </c:numRef>
          </c:val>
          <c:extLst>
            <c:ext xmlns:c16="http://schemas.microsoft.com/office/drawing/2014/chart" uri="{C3380CC4-5D6E-409C-BE32-E72D297353CC}">
              <c16:uniqueId val="{00000007-0040-4BC3-86BF-1A83C982E45A}"/>
            </c:ext>
          </c:extLst>
        </c:ser>
        <c:dLbls>
          <c:showLegendKey val="0"/>
          <c:showVal val="0"/>
          <c:showCatName val="0"/>
          <c:showSerName val="0"/>
          <c:showPercent val="0"/>
          <c:showBubbleSize val="0"/>
        </c:dLbls>
        <c:gapWidth val="50"/>
        <c:overlap val="100"/>
        <c:axId val="235759872"/>
        <c:axId val="235761664"/>
      </c:barChart>
      <c:catAx>
        <c:axId val="235759872"/>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5761664"/>
        <c:crosses val="autoZero"/>
        <c:auto val="1"/>
        <c:lblAlgn val="ctr"/>
        <c:lblOffset val="100"/>
        <c:noMultiLvlLbl val="0"/>
      </c:catAx>
      <c:valAx>
        <c:axId val="235761664"/>
        <c:scaling>
          <c:orientation val="minMax"/>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575987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solidFill>
                  <a:schemeClr val="tx2"/>
                </a:solidFill>
              </a:defRPr>
            </a:pPr>
            <a:r>
              <a:rPr lang="cs-CZ" sz="1000">
                <a:solidFill>
                  <a:schemeClr val="tx2"/>
                </a:solidFill>
              </a:rPr>
              <a:t>Podíl v ČR</a:t>
            </a:r>
          </a:p>
        </c:rich>
      </c:tx>
      <c:layout>
        <c:manualLayout>
          <c:xMode val="edge"/>
          <c:yMode val="edge"/>
          <c:x val="5.1553002128805882E-4"/>
          <c:y val="0"/>
        </c:manualLayout>
      </c:layout>
      <c:overlay val="0"/>
    </c:title>
    <c:autoTitleDeleted val="0"/>
    <c:plotArea>
      <c:layout>
        <c:manualLayout>
          <c:layoutTarget val="inner"/>
          <c:xMode val="edge"/>
          <c:yMode val="edge"/>
          <c:x val="6.7874699701625241E-2"/>
          <c:y val="0.24592026197143887"/>
          <c:w val="0.86679862645627792"/>
          <c:h val="0.27543687465053568"/>
        </c:manualLayout>
      </c:layout>
      <c:barChart>
        <c:barDir val="bar"/>
        <c:grouping val="clustered"/>
        <c:varyColors val="0"/>
        <c:ser>
          <c:idx val="0"/>
          <c:order val="0"/>
          <c:tx>
            <c:strRef>
              <c:f>'8.2'!$A$38</c:f>
              <c:strCache>
                <c:ptCount val="1"/>
                <c:pt idx="0">
                  <c:v>Instalovaný výkon</c:v>
                </c:pt>
              </c:strCache>
            </c:strRef>
          </c:tx>
          <c:invertIfNegative val="0"/>
          <c:val>
            <c:numRef>
              <c:f>'8.2'!$B$38</c:f>
              <c:numCache>
                <c:formatCode>0.0%</c:formatCode>
                <c:ptCount val="1"/>
                <c:pt idx="0">
                  <c:v>5.5242204128645417E-2</c:v>
                </c:pt>
              </c:numCache>
            </c:numRef>
          </c:val>
          <c:extLst>
            <c:ext xmlns:c16="http://schemas.microsoft.com/office/drawing/2014/chart" uri="{C3380CC4-5D6E-409C-BE32-E72D297353CC}">
              <c16:uniqueId val="{00000000-FC7F-469A-B30A-EE5A1B230C15}"/>
            </c:ext>
          </c:extLst>
        </c:ser>
        <c:ser>
          <c:idx val="1"/>
          <c:order val="1"/>
          <c:tx>
            <c:strRef>
              <c:f>'8.2'!$A$39</c:f>
              <c:strCache>
                <c:ptCount val="1"/>
                <c:pt idx="0">
                  <c:v>Výroba tepla brutto</c:v>
                </c:pt>
              </c:strCache>
            </c:strRef>
          </c:tx>
          <c:invertIfNegative val="0"/>
          <c:val>
            <c:numRef>
              <c:f>'8.2'!$B$39</c:f>
              <c:numCache>
                <c:formatCode>0.0%</c:formatCode>
                <c:ptCount val="1"/>
                <c:pt idx="0">
                  <c:v>4.4984673108520154E-2</c:v>
                </c:pt>
              </c:numCache>
            </c:numRef>
          </c:val>
          <c:extLst>
            <c:ext xmlns:c16="http://schemas.microsoft.com/office/drawing/2014/chart" uri="{C3380CC4-5D6E-409C-BE32-E72D297353CC}">
              <c16:uniqueId val="{00000001-FC7F-469A-B30A-EE5A1B230C15}"/>
            </c:ext>
          </c:extLst>
        </c:ser>
        <c:ser>
          <c:idx val="2"/>
          <c:order val="2"/>
          <c:tx>
            <c:strRef>
              <c:f>'8.2'!$A$40</c:f>
              <c:strCache>
                <c:ptCount val="1"/>
                <c:pt idx="0">
                  <c:v>Dodávky tepla</c:v>
                </c:pt>
              </c:strCache>
            </c:strRef>
          </c:tx>
          <c:invertIfNegative val="0"/>
          <c:val>
            <c:numRef>
              <c:f>'8.2'!$B$40</c:f>
              <c:numCache>
                <c:formatCode>0.0%</c:formatCode>
                <c:ptCount val="1"/>
                <c:pt idx="0">
                  <c:v>5.5184210828809532E-2</c:v>
                </c:pt>
              </c:numCache>
            </c:numRef>
          </c:val>
          <c:extLst>
            <c:ext xmlns:c16="http://schemas.microsoft.com/office/drawing/2014/chart" uri="{C3380CC4-5D6E-409C-BE32-E72D297353CC}">
              <c16:uniqueId val="{00000002-FC7F-469A-B30A-EE5A1B230C15}"/>
            </c:ext>
          </c:extLst>
        </c:ser>
        <c:dLbls>
          <c:showLegendKey val="0"/>
          <c:showVal val="0"/>
          <c:showCatName val="0"/>
          <c:showSerName val="0"/>
          <c:showPercent val="0"/>
          <c:showBubbleSize val="0"/>
        </c:dLbls>
        <c:gapWidth val="150"/>
        <c:axId val="235792640"/>
        <c:axId val="237547520"/>
      </c:barChart>
      <c:catAx>
        <c:axId val="235792640"/>
        <c:scaling>
          <c:orientation val="maxMin"/>
        </c:scaling>
        <c:delete val="0"/>
        <c:axPos val="l"/>
        <c:numFmt formatCode="General" sourceLinked="1"/>
        <c:majorTickMark val="none"/>
        <c:minorTickMark val="none"/>
        <c:tickLblPos val="none"/>
        <c:crossAx val="237547520"/>
        <c:crosses val="autoZero"/>
        <c:auto val="1"/>
        <c:lblAlgn val="ctr"/>
        <c:lblOffset val="100"/>
        <c:noMultiLvlLbl val="0"/>
      </c:catAx>
      <c:valAx>
        <c:axId val="237547520"/>
        <c:scaling>
          <c:orientation val="minMax"/>
          <c:max val="0.30000000000000004"/>
        </c:scaling>
        <c:delete val="0"/>
        <c:axPos val="b"/>
        <c:majorGridlines/>
        <c:numFmt formatCode="0%" sourceLinked="0"/>
        <c:majorTickMark val="out"/>
        <c:minorTickMark val="none"/>
        <c:tickLblPos val="nextTo"/>
        <c:spPr>
          <a:ln>
            <a:noFill/>
          </a:ln>
        </c:spPr>
        <c:txPr>
          <a:bodyPr/>
          <a:lstStyle/>
          <a:p>
            <a:pPr>
              <a:defRPr sz="900"/>
            </a:pPr>
            <a:endParaRPr lang="cs-CZ"/>
          </a:p>
        </c:txPr>
        <c:crossAx val="235792640"/>
        <c:crosses val="max"/>
        <c:crossBetween val="between"/>
      </c:valAx>
    </c:plotArea>
    <c:legend>
      <c:legendPos val="b"/>
      <c:layout>
        <c:manualLayout>
          <c:xMode val="edge"/>
          <c:yMode val="edge"/>
          <c:x val="1.4071404916193386E-2"/>
          <c:y val="0.68323709536307975"/>
          <c:w val="0.55331546504569662"/>
          <c:h val="0.2509193131330318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7205388244365729"/>
          <c:y val="0.21908190047672613"/>
          <c:w val="0.34141910486533111"/>
          <c:h val="0.51561197707429429"/>
        </c:manualLayout>
      </c:layout>
      <c:doughnutChart>
        <c:varyColors val="1"/>
        <c:ser>
          <c:idx val="2"/>
          <c:order val="0"/>
          <c:dPt>
            <c:idx val="0"/>
            <c:bubble3D val="0"/>
            <c:spPr>
              <a:solidFill>
                <a:schemeClr val="accent1"/>
              </a:solidFill>
            </c:spPr>
            <c:extLst>
              <c:ext xmlns:c16="http://schemas.microsoft.com/office/drawing/2014/chart" uri="{C3380CC4-5D6E-409C-BE32-E72D297353CC}">
                <c16:uniqueId val="{00000001-07AB-4CA6-AAA1-96A4B03D0DB8}"/>
              </c:ext>
            </c:extLst>
          </c:dPt>
          <c:dPt>
            <c:idx val="1"/>
            <c:bubble3D val="0"/>
            <c:spPr>
              <a:solidFill>
                <a:schemeClr val="accent2"/>
              </a:solidFill>
            </c:spPr>
            <c:extLst>
              <c:ext xmlns:c16="http://schemas.microsoft.com/office/drawing/2014/chart" uri="{C3380CC4-5D6E-409C-BE32-E72D297353CC}">
                <c16:uniqueId val="{00000002-07AB-4CA6-AAA1-96A4B03D0DB8}"/>
              </c:ext>
            </c:extLst>
          </c:dPt>
          <c:dPt>
            <c:idx val="2"/>
            <c:bubble3D val="0"/>
            <c:spPr>
              <a:solidFill>
                <a:schemeClr val="accent3"/>
              </a:solidFill>
            </c:spPr>
            <c:extLst>
              <c:ext xmlns:c16="http://schemas.microsoft.com/office/drawing/2014/chart" uri="{C3380CC4-5D6E-409C-BE32-E72D297353CC}">
                <c16:uniqueId val="{00000003-07AB-4CA6-AAA1-96A4B03D0DB8}"/>
              </c:ext>
            </c:extLst>
          </c:dPt>
          <c:dPt>
            <c:idx val="3"/>
            <c:bubble3D val="0"/>
            <c:spPr>
              <a:solidFill>
                <a:schemeClr val="accent4"/>
              </a:solidFill>
            </c:spPr>
            <c:extLst>
              <c:ext xmlns:c16="http://schemas.microsoft.com/office/drawing/2014/chart" uri="{C3380CC4-5D6E-409C-BE32-E72D297353CC}">
                <c16:uniqueId val="{00000004-07AB-4CA6-AAA1-96A4B03D0DB8}"/>
              </c:ext>
            </c:extLst>
          </c:dPt>
          <c:dPt>
            <c:idx val="4"/>
            <c:bubble3D val="0"/>
            <c:spPr>
              <a:solidFill>
                <a:schemeClr val="accent5"/>
              </a:solidFill>
            </c:spPr>
            <c:extLst>
              <c:ext xmlns:c16="http://schemas.microsoft.com/office/drawing/2014/chart" uri="{C3380CC4-5D6E-409C-BE32-E72D297353CC}">
                <c16:uniqueId val="{00000005-07AB-4CA6-AAA1-96A4B03D0DB8}"/>
              </c:ext>
            </c:extLst>
          </c:dPt>
          <c:dPt>
            <c:idx val="5"/>
            <c:bubble3D val="0"/>
            <c:spPr>
              <a:solidFill>
                <a:schemeClr val="accent6"/>
              </a:solidFill>
            </c:spPr>
            <c:extLst>
              <c:ext xmlns:c16="http://schemas.microsoft.com/office/drawing/2014/chart" uri="{C3380CC4-5D6E-409C-BE32-E72D297353CC}">
                <c16:uniqueId val="{00000006-07AB-4CA6-AAA1-96A4B03D0DB8}"/>
              </c:ext>
            </c:extLst>
          </c:dPt>
          <c:dPt>
            <c:idx val="6"/>
            <c:bubble3D val="0"/>
            <c:spPr>
              <a:solidFill>
                <a:srgbClr val="F0948F"/>
              </a:solidFill>
            </c:spPr>
            <c:extLst>
              <c:ext xmlns:c16="http://schemas.microsoft.com/office/drawing/2014/chart" uri="{C3380CC4-5D6E-409C-BE32-E72D297353CC}">
                <c16:uniqueId val="{00000007-07AB-4CA6-AAA1-96A4B03D0DB8}"/>
              </c:ext>
            </c:extLst>
          </c:dPt>
          <c:dPt>
            <c:idx val="7"/>
            <c:bubble3D val="0"/>
            <c:spPr>
              <a:solidFill>
                <a:srgbClr val="F7C9C7"/>
              </a:solidFill>
            </c:spPr>
            <c:extLst>
              <c:ext xmlns:c16="http://schemas.microsoft.com/office/drawing/2014/chart" uri="{C3380CC4-5D6E-409C-BE32-E72D297353CC}">
                <c16:uniqueId val="{00000000-155B-4D88-8DC4-E7B4C54CBE27}"/>
              </c:ext>
            </c:extLst>
          </c:dPt>
          <c:cat>
            <c:numRef>
              <c:f>'8.2'!$O$27:$O$34</c:f>
              <c:numCache>
                <c:formatCode>#\ ##0.0</c:formatCode>
                <c:ptCount val="8"/>
              </c:numCache>
            </c:numRef>
          </c:cat>
          <c:val>
            <c:numRef>
              <c:f>'8.2'!$J$27:$J$34</c:f>
              <c:numCache>
                <c:formatCode>0.0</c:formatCode>
                <c:ptCount val="8"/>
              </c:numCache>
            </c:numRef>
          </c:val>
          <c:extLst>
            <c:ext xmlns:c16="http://schemas.microsoft.com/office/drawing/2014/chart" uri="{C3380CC4-5D6E-409C-BE32-E72D297353CC}">
              <c16:uniqueId val="{00000001-155B-4D88-8DC4-E7B4C54CBE27}"/>
            </c:ext>
          </c:extLst>
        </c:ser>
        <c:dLbls>
          <c:showLegendKey val="0"/>
          <c:showVal val="0"/>
          <c:showCatName val="0"/>
          <c:showSerName val="0"/>
          <c:showPercent val="0"/>
          <c:showBubbleSize val="0"/>
          <c:showLeaderLines val="1"/>
        </c:dLbls>
        <c:firstSliceAng val="0"/>
        <c:holeSize val="50"/>
      </c:doughnutChart>
    </c:plotArea>
    <c:legend>
      <c:legendPos val="l"/>
      <c:layout>
        <c:manualLayout>
          <c:xMode val="edge"/>
          <c:yMode val="edge"/>
          <c:x val="0"/>
          <c:y val="0"/>
          <c:w val="1"/>
          <c:h val="1"/>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'4.1'!$O$8</c:f>
              <c:strCache>
                <c:ptCount val="1"/>
              </c:strCache>
            </c:strRef>
          </c:tx>
          <c:spPr>
            <a:solidFill>
              <a:schemeClr val="tx2"/>
            </a:solidFill>
          </c:spPr>
          <c:invertIfNegative val="0"/>
          <c:cat>
            <c:numRef>
              <c:f>'4.1'!$P$7</c:f>
              <c:numCache>
                <c:formatCode>General</c:formatCode>
                <c:ptCount val="1"/>
              </c:numCache>
            </c:numRef>
          </c:cat>
          <c:val>
            <c:numRef>
              <c:f>'4.1'!$P$8</c:f>
              <c:numCache>
                <c:formatCode>0</c:formatCode>
                <c:ptCount val="1"/>
              </c:numCache>
            </c:numRef>
          </c:val>
          <c:extLst>
            <c:ext xmlns:c16="http://schemas.microsoft.com/office/drawing/2014/chart" uri="{C3380CC4-5D6E-409C-BE32-E72D297353CC}">
              <c16:uniqueId val="{00000000-D55E-4FBD-9696-50200E1DB18A}"/>
            </c:ext>
          </c:extLst>
        </c:ser>
        <c:ser>
          <c:idx val="1"/>
          <c:order val="1"/>
          <c:tx>
            <c:strRef>
              <c:f>'4.1'!$O$9</c:f>
              <c:strCache>
                <c:ptCount val="1"/>
              </c:strCache>
            </c:strRef>
          </c:tx>
          <c:spPr>
            <a:solidFill>
              <a:schemeClr val="accent2"/>
            </a:solidFill>
          </c:spPr>
          <c:invertIfNegative val="0"/>
          <c:cat>
            <c:numRef>
              <c:f>'4.1'!$P$7</c:f>
              <c:numCache>
                <c:formatCode>General</c:formatCode>
                <c:ptCount val="1"/>
              </c:numCache>
            </c:numRef>
          </c:cat>
          <c:val>
            <c:numRef>
              <c:f>'4.1'!$P$9</c:f>
              <c:numCache>
                <c:formatCode>0</c:formatCode>
                <c:ptCount val="1"/>
              </c:numCache>
            </c:numRef>
          </c:val>
          <c:extLst>
            <c:ext xmlns:c16="http://schemas.microsoft.com/office/drawing/2014/chart" uri="{C3380CC4-5D6E-409C-BE32-E72D297353CC}">
              <c16:uniqueId val="{00000001-D55E-4FBD-9696-50200E1DB18A}"/>
            </c:ext>
          </c:extLst>
        </c:ser>
        <c:ser>
          <c:idx val="2"/>
          <c:order val="2"/>
          <c:tx>
            <c:strRef>
              <c:f>'4.1'!$O$10</c:f>
              <c:strCache>
                <c:ptCount val="1"/>
              </c:strCache>
            </c:strRef>
          </c:tx>
          <c:spPr>
            <a:solidFill>
              <a:schemeClr val="accent3"/>
            </a:solidFill>
          </c:spPr>
          <c:invertIfNegative val="0"/>
          <c:cat>
            <c:numRef>
              <c:f>'4.1'!$P$7</c:f>
              <c:numCache>
                <c:formatCode>General</c:formatCode>
                <c:ptCount val="1"/>
              </c:numCache>
            </c:numRef>
          </c:cat>
          <c:val>
            <c:numRef>
              <c:f>'4.1'!$P$10</c:f>
              <c:numCache>
                <c:formatCode>0</c:formatCode>
                <c:ptCount val="1"/>
              </c:numCache>
            </c:numRef>
          </c:val>
          <c:extLst>
            <c:ext xmlns:c16="http://schemas.microsoft.com/office/drawing/2014/chart" uri="{C3380CC4-5D6E-409C-BE32-E72D297353CC}">
              <c16:uniqueId val="{00000002-D55E-4FBD-9696-50200E1DB18A}"/>
            </c:ext>
          </c:extLst>
        </c:ser>
        <c:ser>
          <c:idx val="3"/>
          <c:order val="3"/>
          <c:tx>
            <c:strRef>
              <c:f>'4.1'!$O$11</c:f>
              <c:strCache>
                <c:ptCount val="1"/>
              </c:strCache>
            </c:strRef>
          </c:tx>
          <c:spPr>
            <a:solidFill>
              <a:schemeClr val="accent4"/>
            </a:solidFill>
          </c:spPr>
          <c:invertIfNegative val="0"/>
          <c:cat>
            <c:numRef>
              <c:f>'4.1'!$P$7</c:f>
              <c:numCache>
                <c:formatCode>General</c:formatCode>
                <c:ptCount val="1"/>
              </c:numCache>
            </c:numRef>
          </c:cat>
          <c:val>
            <c:numRef>
              <c:f>'4.1'!$P$11</c:f>
              <c:numCache>
                <c:formatCode>0</c:formatCode>
                <c:ptCount val="1"/>
              </c:numCache>
            </c:numRef>
          </c:val>
          <c:extLst>
            <c:ext xmlns:c16="http://schemas.microsoft.com/office/drawing/2014/chart" uri="{C3380CC4-5D6E-409C-BE32-E72D297353CC}">
              <c16:uniqueId val="{00000003-D55E-4FBD-9696-50200E1DB18A}"/>
            </c:ext>
          </c:extLst>
        </c:ser>
        <c:ser>
          <c:idx val="4"/>
          <c:order val="4"/>
          <c:tx>
            <c:strRef>
              <c:f>'4.1'!$O$12</c:f>
              <c:strCache>
                <c:ptCount val="1"/>
              </c:strCache>
            </c:strRef>
          </c:tx>
          <c:spPr>
            <a:solidFill>
              <a:schemeClr val="accent5"/>
            </a:solidFill>
          </c:spPr>
          <c:invertIfNegative val="0"/>
          <c:cat>
            <c:numRef>
              <c:f>'4.1'!$P$7</c:f>
              <c:numCache>
                <c:formatCode>General</c:formatCode>
                <c:ptCount val="1"/>
              </c:numCache>
            </c:numRef>
          </c:cat>
          <c:val>
            <c:numRef>
              <c:f>'4.1'!$P$12</c:f>
              <c:numCache>
                <c:formatCode>0</c:formatCode>
                <c:ptCount val="1"/>
              </c:numCache>
            </c:numRef>
          </c:val>
          <c:extLst>
            <c:ext xmlns:c16="http://schemas.microsoft.com/office/drawing/2014/chart" uri="{C3380CC4-5D6E-409C-BE32-E72D297353CC}">
              <c16:uniqueId val="{00000004-D55E-4FBD-9696-50200E1DB18A}"/>
            </c:ext>
          </c:extLst>
        </c:ser>
        <c:ser>
          <c:idx val="5"/>
          <c:order val="5"/>
          <c:tx>
            <c:strRef>
              <c:f>'4.1'!$O$13</c:f>
              <c:strCache>
                <c:ptCount val="1"/>
              </c:strCache>
            </c:strRef>
          </c:tx>
          <c:spPr>
            <a:solidFill>
              <a:schemeClr val="accent6"/>
            </a:solidFill>
          </c:spPr>
          <c:invertIfNegative val="0"/>
          <c:cat>
            <c:numRef>
              <c:f>'4.1'!$P$7</c:f>
              <c:numCache>
                <c:formatCode>General</c:formatCode>
                <c:ptCount val="1"/>
              </c:numCache>
            </c:numRef>
          </c:cat>
          <c:val>
            <c:numRef>
              <c:f>'4.1'!$P$13</c:f>
              <c:numCache>
                <c:formatCode>0</c:formatCode>
                <c:ptCount val="1"/>
              </c:numCache>
            </c:numRef>
          </c:val>
          <c:extLst>
            <c:ext xmlns:c16="http://schemas.microsoft.com/office/drawing/2014/chart" uri="{C3380CC4-5D6E-409C-BE32-E72D297353CC}">
              <c16:uniqueId val="{00000005-D55E-4FBD-9696-50200E1DB18A}"/>
            </c:ext>
          </c:extLst>
        </c:ser>
        <c:ser>
          <c:idx val="6"/>
          <c:order val="6"/>
          <c:tx>
            <c:strRef>
              <c:f>'4.1'!$O$14</c:f>
              <c:strCache>
                <c:ptCount val="1"/>
              </c:strCache>
            </c:strRef>
          </c:tx>
          <c:spPr>
            <a:solidFill>
              <a:srgbClr val="F0948F"/>
            </a:solidFill>
          </c:spPr>
          <c:invertIfNegative val="0"/>
          <c:cat>
            <c:numRef>
              <c:f>'4.1'!$P$7</c:f>
              <c:numCache>
                <c:formatCode>General</c:formatCode>
                <c:ptCount val="1"/>
              </c:numCache>
            </c:numRef>
          </c:cat>
          <c:val>
            <c:numRef>
              <c:f>'4.1'!$P$14</c:f>
              <c:numCache>
                <c:formatCode>0</c:formatCode>
                <c:ptCount val="1"/>
              </c:numCache>
            </c:numRef>
          </c:val>
          <c:extLst>
            <c:ext xmlns:c16="http://schemas.microsoft.com/office/drawing/2014/chart" uri="{C3380CC4-5D6E-409C-BE32-E72D297353CC}">
              <c16:uniqueId val="{00000006-D55E-4FBD-9696-50200E1DB18A}"/>
            </c:ext>
          </c:extLst>
        </c:ser>
        <c:ser>
          <c:idx val="7"/>
          <c:order val="7"/>
          <c:tx>
            <c:strRef>
              <c:f>'4.1'!$O$15</c:f>
              <c:strCache>
                <c:ptCount val="1"/>
              </c:strCache>
            </c:strRef>
          </c:tx>
          <c:spPr>
            <a:solidFill>
              <a:srgbClr val="F7C9C7"/>
            </a:solidFill>
          </c:spPr>
          <c:invertIfNegative val="0"/>
          <c:cat>
            <c:numRef>
              <c:f>'4.1'!$P$7</c:f>
              <c:numCache>
                <c:formatCode>General</c:formatCode>
                <c:ptCount val="1"/>
              </c:numCache>
            </c:numRef>
          </c:cat>
          <c:val>
            <c:numRef>
              <c:f>'4.1'!$P$15</c:f>
              <c:numCache>
                <c:formatCode>0</c:formatCode>
                <c:ptCount val="1"/>
              </c:numCache>
            </c:numRef>
          </c:val>
          <c:extLst>
            <c:ext xmlns:c16="http://schemas.microsoft.com/office/drawing/2014/chart" uri="{C3380CC4-5D6E-409C-BE32-E72D297353CC}">
              <c16:uniqueId val="{00000007-D55E-4FBD-9696-50200E1DB18A}"/>
            </c:ext>
          </c:extLst>
        </c:ser>
        <c:ser>
          <c:idx val="8"/>
          <c:order val="8"/>
          <c:tx>
            <c:strRef>
              <c:f>'4.1'!$O$16</c:f>
              <c:strCache>
                <c:ptCount val="1"/>
              </c:strCache>
            </c:strRef>
          </c:tx>
          <c:spPr>
            <a:solidFill>
              <a:schemeClr val="tx1"/>
            </a:solidFill>
          </c:spPr>
          <c:invertIfNegative val="0"/>
          <c:cat>
            <c:numRef>
              <c:f>'4.1'!$P$7</c:f>
              <c:numCache>
                <c:formatCode>General</c:formatCode>
                <c:ptCount val="1"/>
              </c:numCache>
            </c:numRef>
          </c:cat>
          <c:val>
            <c:numRef>
              <c:f>'4.1'!$P$16</c:f>
              <c:numCache>
                <c:formatCode>0</c:formatCode>
                <c:ptCount val="1"/>
              </c:numCache>
            </c:numRef>
          </c:val>
          <c:extLst>
            <c:ext xmlns:c16="http://schemas.microsoft.com/office/drawing/2014/chart" uri="{C3380CC4-5D6E-409C-BE32-E72D297353CC}">
              <c16:uniqueId val="{00000008-D55E-4FBD-9696-50200E1DB18A}"/>
            </c:ext>
          </c:extLst>
        </c:ser>
        <c:ser>
          <c:idx val="9"/>
          <c:order val="9"/>
          <c:tx>
            <c:strRef>
              <c:f>'4.1'!$O$17</c:f>
              <c:strCache>
                <c:ptCount val="1"/>
              </c:strCache>
            </c:strRef>
          </c:tx>
          <c:spPr>
            <a:solidFill>
              <a:srgbClr val="646363"/>
            </a:solidFill>
          </c:spPr>
          <c:invertIfNegative val="0"/>
          <c:cat>
            <c:numRef>
              <c:f>'4.1'!$P$7</c:f>
              <c:numCache>
                <c:formatCode>General</c:formatCode>
                <c:ptCount val="1"/>
              </c:numCache>
            </c:numRef>
          </c:cat>
          <c:val>
            <c:numRef>
              <c:f>'4.1'!$P$17</c:f>
              <c:numCache>
                <c:formatCode>0</c:formatCode>
                <c:ptCount val="1"/>
              </c:numCache>
            </c:numRef>
          </c:val>
          <c:extLst>
            <c:ext xmlns:c16="http://schemas.microsoft.com/office/drawing/2014/chart" uri="{C3380CC4-5D6E-409C-BE32-E72D297353CC}">
              <c16:uniqueId val="{00000009-D55E-4FBD-9696-50200E1DB18A}"/>
            </c:ext>
          </c:extLst>
        </c:ser>
        <c:ser>
          <c:idx val="10"/>
          <c:order val="10"/>
          <c:tx>
            <c:strRef>
              <c:f>'4.1'!$O$18</c:f>
              <c:strCache>
                <c:ptCount val="1"/>
              </c:strCache>
            </c:strRef>
          </c:tx>
          <c:spPr>
            <a:solidFill>
              <a:srgbClr val="9D9D9C"/>
            </a:solidFill>
          </c:spPr>
          <c:invertIfNegative val="0"/>
          <c:cat>
            <c:numRef>
              <c:f>'4.1'!$P$7</c:f>
              <c:numCache>
                <c:formatCode>General</c:formatCode>
                <c:ptCount val="1"/>
              </c:numCache>
            </c:numRef>
          </c:cat>
          <c:val>
            <c:numRef>
              <c:f>'4.1'!$P$18</c:f>
              <c:numCache>
                <c:formatCode>0</c:formatCode>
                <c:ptCount val="1"/>
              </c:numCache>
            </c:numRef>
          </c:val>
          <c:extLst>
            <c:ext xmlns:c16="http://schemas.microsoft.com/office/drawing/2014/chart" uri="{C3380CC4-5D6E-409C-BE32-E72D297353CC}">
              <c16:uniqueId val="{0000000A-D55E-4FBD-9696-50200E1DB18A}"/>
            </c:ext>
          </c:extLst>
        </c:ser>
        <c:ser>
          <c:idx val="11"/>
          <c:order val="11"/>
          <c:tx>
            <c:strRef>
              <c:f>'4.1'!$O$19</c:f>
              <c:strCache>
                <c:ptCount val="1"/>
              </c:strCache>
            </c:strRef>
          </c:tx>
          <c:spPr>
            <a:solidFill>
              <a:srgbClr val="D0D0D0"/>
            </a:solidFill>
          </c:spPr>
          <c:invertIfNegative val="0"/>
          <c:cat>
            <c:numRef>
              <c:f>'4.1'!$P$7</c:f>
              <c:numCache>
                <c:formatCode>General</c:formatCode>
                <c:ptCount val="1"/>
              </c:numCache>
            </c:numRef>
          </c:cat>
          <c:val>
            <c:numRef>
              <c:f>'4.1'!$P$19</c:f>
              <c:numCache>
                <c:formatCode>0</c:formatCode>
                <c:ptCount val="1"/>
              </c:numCache>
            </c:numRef>
          </c:val>
          <c:extLst>
            <c:ext xmlns:c16="http://schemas.microsoft.com/office/drawing/2014/chart" uri="{C3380CC4-5D6E-409C-BE32-E72D297353CC}">
              <c16:uniqueId val="{0000000B-D55E-4FBD-9696-50200E1DB18A}"/>
            </c:ext>
          </c:extLst>
        </c:ser>
        <c:ser>
          <c:idx val="12"/>
          <c:order val="12"/>
          <c:tx>
            <c:strRef>
              <c:f>'4.1'!$O$20</c:f>
              <c:strCache>
                <c:ptCount val="1"/>
              </c:strCache>
            </c:strRef>
          </c:tx>
          <c:spPr>
            <a:pattFill prst="ltUpDiag">
              <a:fgClr>
                <a:schemeClr val="accent1"/>
              </a:fgClr>
              <a:bgClr>
                <a:schemeClr val="bg1"/>
              </a:bgClr>
            </a:pattFill>
          </c:spPr>
          <c:invertIfNegative val="0"/>
          <c:cat>
            <c:numRef>
              <c:f>'4.1'!$P$7</c:f>
              <c:numCache>
                <c:formatCode>General</c:formatCode>
                <c:ptCount val="1"/>
              </c:numCache>
            </c:numRef>
          </c:cat>
          <c:val>
            <c:numRef>
              <c:f>'4.1'!$P$20</c:f>
              <c:numCache>
                <c:formatCode>0</c:formatCode>
                <c:ptCount val="1"/>
              </c:numCache>
            </c:numRef>
          </c:val>
          <c:extLst>
            <c:ext xmlns:c16="http://schemas.microsoft.com/office/drawing/2014/chart" uri="{C3380CC4-5D6E-409C-BE32-E72D297353CC}">
              <c16:uniqueId val="{0000000C-D55E-4FBD-9696-50200E1DB18A}"/>
            </c:ext>
          </c:extLst>
        </c:ser>
        <c:ser>
          <c:idx val="13"/>
          <c:order val="13"/>
          <c:tx>
            <c:strRef>
              <c:f>'4.1'!$O$21</c:f>
              <c:strCache>
                <c:ptCount val="1"/>
              </c:strCache>
            </c:strRef>
          </c:tx>
          <c:spPr>
            <a:pattFill prst="ltUpDiag">
              <a:fgClr>
                <a:schemeClr val="accent5"/>
              </a:fgClr>
              <a:bgClr>
                <a:schemeClr val="bg1"/>
              </a:bgClr>
            </a:pattFill>
          </c:spPr>
          <c:invertIfNegative val="0"/>
          <c:cat>
            <c:numRef>
              <c:f>'4.1'!$P$7</c:f>
              <c:numCache>
                <c:formatCode>General</c:formatCode>
                <c:ptCount val="1"/>
              </c:numCache>
            </c:numRef>
          </c:cat>
          <c:val>
            <c:numRef>
              <c:f>'4.1'!$P$21</c:f>
              <c:numCache>
                <c:formatCode>0</c:formatCode>
                <c:ptCount val="1"/>
              </c:numCache>
            </c:numRef>
          </c:val>
          <c:extLst>
            <c:ext xmlns:c16="http://schemas.microsoft.com/office/drawing/2014/chart" uri="{C3380CC4-5D6E-409C-BE32-E72D297353CC}">
              <c16:uniqueId val="{0000000D-D55E-4FBD-9696-50200E1DB18A}"/>
            </c:ext>
          </c:extLst>
        </c:ser>
        <c:ser>
          <c:idx val="14"/>
          <c:order val="14"/>
          <c:tx>
            <c:strRef>
              <c:f>'4.1'!$O$22</c:f>
              <c:strCache>
                <c:ptCount val="1"/>
              </c:strCache>
            </c:strRef>
          </c:tx>
          <c:spPr>
            <a:pattFill prst="ltUpDiag">
              <a:fgClr>
                <a:schemeClr val="accent2"/>
              </a:fgClr>
              <a:bgClr>
                <a:schemeClr val="bg1"/>
              </a:bgClr>
            </a:pattFill>
          </c:spPr>
          <c:invertIfNegative val="0"/>
          <c:cat>
            <c:numRef>
              <c:f>'4.1'!$P$7</c:f>
              <c:numCache>
                <c:formatCode>General</c:formatCode>
                <c:ptCount val="1"/>
              </c:numCache>
            </c:numRef>
          </c:cat>
          <c:val>
            <c:numRef>
              <c:f>'4.1'!$P$22</c:f>
              <c:numCache>
                <c:formatCode>0</c:formatCode>
                <c:ptCount val="1"/>
              </c:numCache>
            </c:numRef>
          </c:val>
          <c:extLst>
            <c:ext xmlns:c16="http://schemas.microsoft.com/office/drawing/2014/chart" uri="{C3380CC4-5D6E-409C-BE32-E72D297353CC}">
              <c16:uniqueId val="{0000000E-D55E-4FBD-9696-50200E1DB18A}"/>
            </c:ext>
          </c:extLst>
        </c:ser>
        <c:ser>
          <c:idx val="15"/>
          <c:order val="15"/>
          <c:tx>
            <c:strRef>
              <c:f>'4.1'!$O$23</c:f>
              <c:strCache>
                <c:ptCount val="1"/>
              </c:strCache>
            </c:strRef>
          </c:tx>
          <c:spPr>
            <a:pattFill prst="ltUpDiag">
              <a:fgClr>
                <a:schemeClr val="accent6"/>
              </a:fgClr>
              <a:bgClr>
                <a:schemeClr val="bg1"/>
              </a:bgClr>
            </a:pattFill>
          </c:spPr>
          <c:invertIfNegative val="0"/>
          <c:cat>
            <c:numRef>
              <c:f>'4.1'!$P$7</c:f>
              <c:numCache>
                <c:formatCode>General</c:formatCode>
                <c:ptCount val="1"/>
              </c:numCache>
            </c:numRef>
          </c:cat>
          <c:val>
            <c:numRef>
              <c:f>'4.1'!$P$23</c:f>
              <c:numCache>
                <c:formatCode>0.0000</c:formatCode>
                <c:ptCount val="1"/>
              </c:numCache>
            </c:numRef>
          </c:val>
          <c:extLst>
            <c:ext xmlns:c16="http://schemas.microsoft.com/office/drawing/2014/chart" uri="{C3380CC4-5D6E-409C-BE32-E72D297353CC}">
              <c16:uniqueId val="{0000000F-D55E-4FBD-9696-50200E1DB18A}"/>
            </c:ext>
          </c:extLst>
        </c:ser>
        <c:dLbls>
          <c:showLegendKey val="0"/>
          <c:showVal val="0"/>
          <c:showCatName val="0"/>
          <c:showSerName val="0"/>
          <c:showPercent val="0"/>
          <c:showBubbleSize val="0"/>
        </c:dLbls>
        <c:gapWidth val="150"/>
        <c:axId val="226677120"/>
        <c:axId val="226678656"/>
      </c:barChart>
      <c:catAx>
        <c:axId val="226677120"/>
        <c:scaling>
          <c:orientation val="minMax"/>
        </c:scaling>
        <c:delete val="1"/>
        <c:axPos val="b"/>
        <c:numFmt formatCode="General" sourceLinked="1"/>
        <c:majorTickMark val="out"/>
        <c:minorTickMark val="none"/>
        <c:tickLblPos val="nextTo"/>
        <c:crossAx val="226678656"/>
        <c:crosses val="autoZero"/>
        <c:auto val="1"/>
        <c:lblAlgn val="ctr"/>
        <c:lblOffset val="100"/>
        <c:noMultiLvlLbl val="0"/>
      </c:catAx>
      <c:valAx>
        <c:axId val="226678656"/>
        <c:scaling>
          <c:orientation val="minMax"/>
        </c:scaling>
        <c:delete val="1"/>
        <c:axPos val="l"/>
        <c:numFmt formatCode="0" sourceLinked="1"/>
        <c:majorTickMark val="out"/>
        <c:minorTickMark val="none"/>
        <c:tickLblPos val="nextTo"/>
        <c:crossAx val="226677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Dodávky tepla podle paliv (TJ)</a:t>
            </a:r>
          </a:p>
        </c:rich>
      </c:tx>
      <c:layout>
        <c:manualLayout>
          <c:xMode val="edge"/>
          <c:yMode val="edge"/>
          <c:x val="1.1007654639433821E-3"/>
          <c:y val="0"/>
        </c:manualLayout>
      </c:layout>
      <c:overlay val="0"/>
    </c:title>
    <c:autoTitleDeleted val="0"/>
    <c:plotArea>
      <c:layout/>
      <c:barChart>
        <c:barDir val="col"/>
        <c:grouping val="stacked"/>
        <c:varyColors val="0"/>
        <c:ser>
          <c:idx val="0"/>
          <c:order val="0"/>
          <c:tx>
            <c:strRef>
              <c:f>'8.2'!$A$10</c:f>
              <c:strCache>
                <c:ptCount val="1"/>
                <c:pt idx="0">
                  <c:v>Biomasa</c:v>
                </c:pt>
              </c:strCache>
            </c:strRef>
          </c:tx>
          <c:spPr>
            <a:solidFill>
              <a:schemeClr val="accent1"/>
            </a:solidFill>
          </c:spPr>
          <c:invertIfNegative val="0"/>
          <c:cat>
            <c:strRef>
              <c:f>'8.2'!$C$38:$E$38</c:f>
              <c:strCache>
                <c:ptCount val="3"/>
                <c:pt idx="0">
                  <c:v>Duben</c:v>
                </c:pt>
                <c:pt idx="1">
                  <c:v>Květen</c:v>
                </c:pt>
                <c:pt idx="2">
                  <c:v>Červen</c:v>
                </c:pt>
              </c:strCache>
            </c:strRef>
          </c:cat>
          <c:val>
            <c:numRef>
              <c:f>('8.2'!$B$10,'8.2'!$D$10,'8.2'!$F$10)</c:f>
              <c:numCache>
                <c:formatCode>#\ ##0.0</c:formatCode>
                <c:ptCount val="3"/>
                <c:pt idx="0">
                  <c:v>130512.73</c:v>
                </c:pt>
                <c:pt idx="1">
                  <c:v>79547.182000000001</c:v>
                </c:pt>
                <c:pt idx="2">
                  <c:v>54801.311000000002</c:v>
                </c:pt>
              </c:numCache>
            </c:numRef>
          </c:val>
          <c:extLst>
            <c:ext xmlns:c16="http://schemas.microsoft.com/office/drawing/2014/chart" uri="{C3380CC4-5D6E-409C-BE32-E72D297353CC}">
              <c16:uniqueId val="{00000000-31DC-4155-BD8C-161C194FEB34}"/>
            </c:ext>
          </c:extLst>
        </c:ser>
        <c:ser>
          <c:idx val="1"/>
          <c:order val="1"/>
          <c:tx>
            <c:strRef>
              <c:f>'8.2'!$A$11</c:f>
              <c:strCache>
                <c:ptCount val="1"/>
                <c:pt idx="0">
                  <c:v>Bioplyn</c:v>
                </c:pt>
              </c:strCache>
            </c:strRef>
          </c:tx>
          <c:spPr>
            <a:solidFill>
              <a:schemeClr val="accent2"/>
            </a:solidFill>
          </c:spPr>
          <c:invertIfNegative val="0"/>
          <c:cat>
            <c:strRef>
              <c:f>'8.2'!$C$38:$E$38</c:f>
              <c:strCache>
                <c:ptCount val="3"/>
                <c:pt idx="0">
                  <c:v>Duben</c:v>
                </c:pt>
                <c:pt idx="1">
                  <c:v>Květen</c:v>
                </c:pt>
                <c:pt idx="2">
                  <c:v>Červen</c:v>
                </c:pt>
              </c:strCache>
            </c:strRef>
          </c:cat>
          <c:val>
            <c:numRef>
              <c:f>('8.2'!$B$11,'8.2'!$D$11,'8.2'!$F$11)</c:f>
              <c:numCache>
                <c:formatCode>#\ ##0.0</c:formatCode>
                <c:ptCount val="3"/>
                <c:pt idx="0">
                  <c:v>9674.0780000000013</c:v>
                </c:pt>
                <c:pt idx="1">
                  <c:v>7614.4750000000013</c:v>
                </c:pt>
                <c:pt idx="2">
                  <c:v>5850.7630000000008</c:v>
                </c:pt>
              </c:numCache>
            </c:numRef>
          </c:val>
          <c:extLst>
            <c:ext xmlns:c16="http://schemas.microsoft.com/office/drawing/2014/chart" uri="{C3380CC4-5D6E-409C-BE32-E72D297353CC}">
              <c16:uniqueId val="{00000001-31DC-4155-BD8C-161C194FEB34}"/>
            </c:ext>
          </c:extLst>
        </c:ser>
        <c:ser>
          <c:idx val="2"/>
          <c:order val="2"/>
          <c:tx>
            <c:strRef>
              <c:f>'8.2'!$A$12</c:f>
              <c:strCache>
                <c:ptCount val="1"/>
                <c:pt idx="0">
                  <c:v>Černé uhlí</c:v>
                </c:pt>
              </c:strCache>
            </c:strRef>
          </c:tx>
          <c:spPr>
            <a:solidFill>
              <a:schemeClr val="accent3"/>
            </a:solidFill>
          </c:spPr>
          <c:invertIfNegative val="0"/>
          <c:cat>
            <c:strRef>
              <c:f>'8.2'!$C$38:$E$38</c:f>
              <c:strCache>
                <c:ptCount val="3"/>
                <c:pt idx="0">
                  <c:v>Duben</c:v>
                </c:pt>
                <c:pt idx="1">
                  <c:v>Květen</c:v>
                </c:pt>
                <c:pt idx="2">
                  <c:v>Červen</c:v>
                </c:pt>
              </c:strCache>
            </c:strRef>
          </c:cat>
          <c:val>
            <c:numRef>
              <c:f>('8.2'!$B$12,'8.2'!$D$12,'8.2'!$F$12)</c:f>
              <c:numCache>
                <c:formatCode>#\ ##0.0</c:formatCode>
                <c:ptCount val="3"/>
                <c:pt idx="0">
                  <c:v>0</c:v>
                </c:pt>
                <c:pt idx="1">
                  <c:v>0</c:v>
                </c:pt>
                <c:pt idx="2">
                  <c:v>0</c:v>
                </c:pt>
              </c:numCache>
            </c:numRef>
          </c:val>
          <c:extLst>
            <c:ext xmlns:c16="http://schemas.microsoft.com/office/drawing/2014/chart" uri="{C3380CC4-5D6E-409C-BE32-E72D297353CC}">
              <c16:uniqueId val="{00000002-31DC-4155-BD8C-161C194FEB34}"/>
            </c:ext>
          </c:extLst>
        </c:ser>
        <c:ser>
          <c:idx val="3"/>
          <c:order val="3"/>
          <c:tx>
            <c:strRef>
              <c:f>'8.2'!$A$13</c:f>
              <c:strCache>
                <c:ptCount val="1"/>
                <c:pt idx="0">
                  <c:v>Elektrická energie</c:v>
                </c:pt>
              </c:strCache>
            </c:strRef>
          </c:tx>
          <c:spPr>
            <a:solidFill>
              <a:schemeClr val="accent4"/>
            </a:solidFill>
          </c:spPr>
          <c:invertIfNegative val="0"/>
          <c:cat>
            <c:strRef>
              <c:f>'8.2'!$C$38:$E$38</c:f>
              <c:strCache>
                <c:ptCount val="3"/>
                <c:pt idx="0">
                  <c:v>Duben</c:v>
                </c:pt>
                <c:pt idx="1">
                  <c:v>Květen</c:v>
                </c:pt>
                <c:pt idx="2">
                  <c:v>Červen</c:v>
                </c:pt>
              </c:strCache>
            </c:strRef>
          </c:cat>
          <c:val>
            <c:numRef>
              <c:f>('8.2'!$B$13,'8.2'!$D$13,'8.2'!$F$13)</c:f>
              <c:numCache>
                <c:formatCode>#\ ##0.0</c:formatCode>
                <c:ptCount val="3"/>
                <c:pt idx="0">
                  <c:v>0</c:v>
                </c:pt>
                <c:pt idx="1">
                  <c:v>0</c:v>
                </c:pt>
                <c:pt idx="2">
                  <c:v>0</c:v>
                </c:pt>
              </c:numCache>
            </c:numRef>
          </c:val>
          <c:extLst>
            <c:ext xmlns:c16="http://schemas.microsoft.com/office/drawing/2014/chart" uri="{C3380CC4-5D6E-409C-BE32-E72D297353CC}">
              <c16:uniqueId val="{00000003-31DC-4155-BD8C-161C194FEB34}"/>
            </c:ext>
          </c:extLst>
        </c:ser>
        <c:ser>
          <c:idx val="4"/>
          <c:order val="4"/>
          <c:tx>
            <c:strRef>
              <c:f>'8.2'!$A$14</c:f>
              <c:strCache>
                <c:ptCount val="1"/>
                <c:pt idx="0">
                  <c:v>Energie prostředí (tepelné čerpadlo)</c:v>
                </c:pt>
              </c:strCache>
            </c:strRef>
          </c:tx>
          <c:spPr>
            <a:solidFill>
              <a:schemeClr val="accent5"/>
            </a:solidFill>
          </c:spPr>
          <c:invertIfNegative val="0"/>
          <c:cat>
            <c:strRef>
              <c:f>'8.2'!$C$38:$E$38</c:f>
              <c:strCache>
                <c:ptCount val="3"/>
                <c:pt idx="0">
                  <c:v>Duben</c:v>
                </c:pt>
                <c:pt idx="1">
                  <c:v>Květen</c:v>
                </c:pt>
                <c:pt idx="2">
                  <c:v>Červen</c:v>
                </c:pt>
              </c:strCache>
            </c:strRef>
          </c:cat>
          <c:val>
            <c:numRef>
              <c:f>('8.2'!$B$14,'8.2'!$D$14,'8.2'!$F$14)</c:f>
              <c:numCache>
                <c:formatCode>#\ ##0.0</c:formatCode>
                <c:ptCount val="3"/>
                <c:pt idx="0">
                  <c:v>0</c:v>
                </c:pt>
                <c:pt idx="1">
                  <c:v>0</c:v>
                </c:pt>
                <c:pt idx="2">
                  <c:v>0</c:v>
                </c:pt>
              </c:numCache>
            </c:numRef>
          </c:val>
          <c:extLst>
            <c:ext xmlns:c16="http://schemas.microsoft.com/office/drawing/2014/chart" uri="{C3380CC4-5D6E-409C-BE32-E72D297353CC}">
              <c16:uniqueId val="{00000004-31DC-4155-BD8C-161C194FEB34}"/>
            </c:ext>
          </c:extLst>
        </c:ser>
        <c:ser>
          <c:idx val="5"/>
          <c:order val="5"/>
          <c:tx>
            <c:strRef>
              <c:f>'8.2'!$A$15</c:f>
              <c:strCache>
                <c:ptCount val="1"/>
                <c:pt idx="0">
                  <c:v>Energie Slunce (solární kolektor)</c:v>
                </c:pt>
              </c:strCache>
            </c:strRef>
          </c:tx>
          <c:spPr>
            <a:solidFill>
              <a:schemeClr val="accent6"/>
            </a:solidFill>
          </c:spPr>
          <c:invertIfNegative val="0"/>
          <c:cat>
            <c:strRef>
              <c:f>'8.2'!$C$38:$E$38</c:f>
              <c:strCache>
                <c:ptCount val="3"/>
                <c:pt idx="0">
                  <c:v>Duben</c:v>
                </c:pt>
                <c:pt idx="1">
                  <c:v>Květen</c:v>
                </c:pt>
                <c:pt idx="2">
                  <c:v>Červen</c:v>
                </c:pt>
              </c:strCache>
            </c:strRef>
          </c:cat>
          <c:val>
            <c:numRef>
              <c:f>('8.2'!$B$15,'8.2'!$D$15,'8.2'!$F$15)</c:f>
              <c:numCache>
                <c:formatCode>#\ ##0.0</c:formatCode>
                <c:ptCount val="3"/>
                <c:pt idx="0">
                  <c:v>0</c:v>
                </c:pt>
                <c:pt idx="1">
                  <c:v>0</c:v>
                </c:pt>
                <c:pt idx="2">
                  <c:v>0</c:v>
                </c:pt>
              </c:numCache>
            </c:numRef>
          </c:val>
          <c:extLst>
            <c:ext xmlns:c16="http://schemas.microsoft.com/office/drawing/2014/chart" uri="{C3380CC4-5D6E-409C-BE32-E72D297353CC}">
              <c16:uniqueId val="{00000005-31DC-4155-BD8C-161C194FEB34}"/>
            </c:ext>
          </c:extLst>
        </c:ser>
        <c:ser>
          <c:idx val="6"/>
          <c:order val="6"/>
          <c:tx>
            <c:strRef>
              <c:f>'8.2'!$A$16</c:f>
              <c:strCache>
                <c:ptCount val="1"/>
                <c:pt idx="0">
                  <c:v>Hnědé uhlí</c:v>
                </c:pt>
              </c:strCache>
            </c:strRef>
          </c:tx>
          <c:spPr>
            <a:solidFill>
              <a:srgbClr val="F0948F"/>
            </a:solidFill>
          </c:spPr>
          <c:invertIfNegative val="0"/>
          <c:cat>
            <c:strRef>
              <c:f>'8.2'!$C$38:$E$38</c:f>
              <c:strCache>
                <c:ptCount val="3"/>
                <c:pt idx="0">
                  <c:v>Duben</c:v>
                </c:pt>
                <c:pt idx="1">
                  <c:v>Květen</c:v>
                </c:pt>
                <c:pt idx="2">
                  <c:v>Červen</c:v>
                </c:pt>
              </c:strCache>
            </c:strRef>
          </c:cat>
          <c:val>
            <c:numRef>
              <c:f>('8.2'!$B$16,'8.2'!$D$16,'8.2'!$F$16)</c:f>
              <c:numCache>
                <c:formatCode>#\ ##0.0</c:formatCode>
                <c:ptCount val="3"/>
                <c:pt idx="0">
                  <c:v>221114.74800000002</c:v>
                </c:pt>
                <c:pt idx="1">
                  <c:v>94408.713000000003</c:v>
                </c:pt>
                <c:pt idx="2">
                  <c:v>63760.148000000001</c:v>
                </c:pt>
              </c:numCache>
            </c:numRef>
          </c:val>
          <c:extLst>
            <c:ext xmlns:c16="http://schemas.microsoft.com/office/drawing/2014/chart" uri="{C3380CC4-5D6E-409C-BE32-E72D297353CC}">
              <c16:uniqueId val="{00000006-31DC-4155-BD8C-161C194FEB34}"/>
            </c:ext>
          </c:extLst>
        </c:ser>
        <c:ser>
          <c:idx val="7"/>
          <c:order val="7"/>
          <c:tx>
            <c:strRef>
              <c:f>'8.2'!$A$17</c:f>
              <c:strCache>
                <c:ptCount val="1"/>
                <c:pt idx="0">
                  <c:v>Jaderné palivo</c:v>
                </c:pt>
              </c:strCache>
            </c:strRef>
          </c:tx>
          <c:spPr>
            <a:solidFill>
              <a:srgbClr val="F7C9C7"/>
            </a:solidFill>
          </c:spPr>
          <c:invertIfNegative val="0"/>
          <c:cat>
            <c:strRef>
              <c:f>'8.2'!$C$38:$E$38</c:f>
              <c:strCache>
                <c:ptCount val="3"/>
                <c:pt idx="0">
                  <c:v>Duben</c:v>
                </c:pt>
                <c:pt idx="1">
                  <c:v>Květen</c:v>
                </c:pt>
                <c:pt idx="2">
                  <c:v>Červen</c:v>
                </c:pt>
              </c:strCache>
            </c:strRef>
          </c:cat>
          <c:val>
            <c:numRef>
              <c:f>('8.2'!$B$17,'8.2'!$D$17,'8.2'!$F$17)</c:f>
              <c:numCache>
                <c:formatCode>#\ ##0.0</c:formatCode>
                <c:ptCount val="3"/>
                <c:pt idx="0">
                  <c:v>19395.54</c:v>
                </c:pt>
                <c:pt idx="1">
                  <c:v>8399.94</c:v>
                </c:pt>
                <c:pt idx="2">
                  <c:v>5838.86</c:v>
                </c:pt>
              </c:numCache>
            </c:numRef>
          </c:val>
          <c:extLst>
            <c:ext xmlns:c16="http://schemas.microsoft.com/office/drawing/2014/chart" uri="{C3380CC4-5D6E-409C-BE32-E72D297353CC}">
              <c16:uniqueId val="{00000007-31DC-4155-BD8C-161C194FEB34}"/>
            </c:ext>
          </c:extLst>
        </c:ser>
        <c:ser>
          <c:idx val="8"/>
          <c:order val="8"/>
          <c:tx>
            <c:strRef>
              <c:f>'8.2'!$A$18</c:f>
              <c:strCache>
                <c:ptCount val="1"/>
                <c:pt idx="0">
                  <c:v>Koks</c:v>
                </c:pt>
              </c:strCache>
            </c:strRef>
          </c:tx>
          <c:spPr>
            <a:solidFill>
              <a:schemeClr val="tx1"/>
            </a:solidFill>
          </c:spPr>
          <c:invertIfNegative val="0"/>
          <c:cat>
            <c:strRef>
              <c:f>'8.2'!$C$38:$E$38</c:f>
              <c:strCache>
                <c:ptCount val="3"/>
                <c:pt idx="0">
                  <c:v>Duben</c:v>
                </c:pt>
                <c:pt idx="1">
                  <c:v>Květen</c:v>
                </c:pt>
                <c:pt idx="2">
                  <c:v>Červen</c:v>
                </c:pt>
              </c:strCache>
            </c:strRef>
          </c:cat>
          <c:val>
            <c:numRef>
              <c:f>('8.2'!$B$18,'8.2'!$D$18,'8.2'!$F$18)</c:f>
              <c:numCache>
                <c:formatCode>#\ ##0.0</c:formatCode>
                <c:ptCount val="3"/>
                <c:pt idx="0">
                  <c:v>0</c:v>
                </c:pt>
                <c:pt idx="1">
                  <c:v>0</c:v>
                </c:pt>
                <c:pt idx="2">
                  <c:v>0</c:v>
                </c:pt>
              </c:numCache>
            </c:numRef>
          </c:val>
          <c:extLst>
            <c:ext xmlns:c16="http://schemas.microsoft.com/office/drawing/2014/chart" uri="{C3380CC4-5D6E-409C-BE32-E72D297353CC}">
              <c16:uniqueId val="{00000008-31DC-4155-BD8C-161C194FEB34}"/>
            </c:ext>
          </c:extLst>
        </c:ser>
        <c:ser>
          <c:idx val="9"/>
          <c:order val="9"/>
          <c:tx>
            <c:strRef>
              <c:f>'8.2'!$A$19</c:f>
              <c:strCache>
                <c:ptCount val="1"/>
                <c:pt idx="0">
                  <c:v>Odpadní teplo</c:v>
                </c:pt>
              </c:strCache>
            </c:strRef>
          </c:tx>
          <c:spPr>
            <a:solidFill>
              <a:srgbClr val="646363"/>
            </a:solidFill>
          </c:spPr>
          <c:invertIfNegative val="0"/>
          <c:cat>
            <c:strRef>
              <c:f>'8.2'!$C$38:$E$38</c:f>
              <c:strCache>
                <c:ptCount val="3"/>
                <c:pt idx="0">
                  <c:v>Duben</c:v>
                </c:pt>
                <c:pt idx="1">
                  <c:v>Květen</c:v>
                </c:pt>
                <c:pt idx="2">
                  <c:v>Červen</c:v>
                </c:pt>
              </c:strCache>
            </c:strRef>
          </c:cat>
          <c:val>
            <c:numRef>
              <c:f>('8.2'!$B$19,'8.2'!$D$19,'8.2'!$F$19)</c:f>
              <c:numCache>
                <c:formatCode>#\ ##0.0</c:formatCode>
                <c:ptCount val="3"/>
                <c:pt idx="0">
                  <c:v>0</c:v>
                </c:pt>
                <c:pt idx="1">
                  <c:v>0</c:v>
                </c:pt>
                <c:pt idx="2">
                  <c:v>0</c:v>
                </c:pt>
              </c:numCache>
            </c:numRef>
          </c:val>
          <c:extLst>
            <c:ext xmlns:c16="http://schemas.microsoft.com/office/drawing/2014/chart" uri="{C3380CC4-5D6E-409C-BE32-E72D297353CC}">
              <c16:uniqueId val="{00000009-31DC-4155-BD8C-161C194FEB34}"/>
            </c:ext>
          </c:extLst>
        </c:ser>
        <c:ser>
          <c:idx val="10"/>
          <c:order val="10"/>
          <c:tx>
            <c:strRef>
              <c:f>'8.2'!$A$20</c:f>
              <c:strCache>
                <c:ptCount val="1"/>
                <c:pt idx="0">
                  <c:v>Ostatní kapalná paliva</c:v>
                </c:pt>
              </c:strCache>
            </c:strRef>
          </c:tx>
          <c:spPr>
            <a:solidFill>
              <a:srgbClr val="9D9D9C"/>
            </a:solidFill>
          </c:spPr>
          <c:invertIfNegative val="0"/>
          <c:cat>
            <c:strRef>
              <c:f>'8.2'!$C$38:$E$38</c:f>
              <c:strCache>
                <c:ptCount val="3"/>
                <c:pt idx="0">
                  <c:v>Duben</c:v>
                </c:pt>
                <c:pt idx="1">
                  <c:v>Květen</c:v>
                </c:pt>
                <c:pt idx="2">
                  <c:v>Červen</c:v>
                </c:pt>
              </c:strCache>
            </c:strRef>
          </c:cat>
          <c:val>
            <c:numRef>
              <c:f>('8.2'!$B$20,'8.2'!$D$20,'8.2'!$F$20)</c:f>
              <c:numCache>
                <c:formatCode>#\ ##0.0</c:formatCode>
                <c:ptCount val="3"/>
                <c:pt idx="0">
                  <c:v>0</c:v>
                </c:pt>
                <c:pt idx="1">
                  <c:v>0.35399999999999998</c:v>
                </c:pt>
                <c:pt idx="2">
                  <c:v>2602.52</c:v>
                </c:pt>
              </c:numCache>
            </c:numRef>
          </c:val>
          <c:extLst>
            <c:ext xmlns:c16="http://schemas.microsoft.com/office/drawing/2014/chart" uri="{C3380CC4-5D6E-409C-BE32-E72D297353CC}">
              <c16:uniqueId val="{0000000A-31DC-4155-BD8C-161C194FEB34}"/>
            </c:ext>
          </c:extLst>
        </c:ser>
        <c:ser>
          <c:idx val="11"/>
          <c:order val="11"/>
          <c:tx>
            <c:strRef>
              <c:f>'8.2'!$A$21</c:f>
              <c:strCache>
                <c:ptCount val="1"/>
                <c:pt idx="0">
                  <c:v>Ostatní pevná paliva</c:v>
                </c:pt>
              </c:strCache>
            </c:strRef>
          </c:tx>
          <c:spPr>
            <a:solidFill>
              <a:srgbClr val="D0D0D0"/>
            </a:solidFill>
          </c:spPr>
          <c:invertIfNegative val="0"/>
          <c:cat>
            <c:strRef>
              <c:f>'8.2'!$C$38:$E$38</c:f>
              <c:strCache>
                <c:ptCount val="3"/>
                <c:pt idx="0">
                  <c:v>Duben</c:v>
                </c:pt>
                <c:pt idx="1">
                  <c:v>Květen</c:v>
                </c:pt>
                <c:pt idx="2">
                  <c:v>Červen</c:v>
                </c:pt>
              </c:strCache>
            </c:strRef>
          </c:cat>
          <c:val>
            <c:numRef>
              <c:f>('8.2'!$B$21,'8.2'!$D$21,'8.2'!$F$21)</c:f>
              <c:numCache>
                <c:formatCode>#\ ##0.0</c:formatCode>
                <c:ptCount val="3"/>
                <c:pt idx="0">
                  <c:v>0</c:v>
                </c:pt>
                <c:pt idx="1">
                  <c:v>0</c:v>
                </c:pt>
                <c:pt idx="2">
                  <c:v>0</c:v>
                </c:pt>
              </c:numCache>
            </c:numRef>
          </c:val>
          <c:extLst>
            <c:ext xmlns:c16="http://schemas.microsoft.com/office/drawing/2014/chart" uri="{C3380CC4-5D6E-409C-BE32-E72D297353CC}">
              <c16:uniqueId val="{0000000B-31DC-4155-BD8C-161C194FEB34}"/>
            </c:ext>
          </c:extLst>
        </c:ser>
        <c:ser>
          <c:idx val="12"/>
          <c:order val="12"/>
          <c:tx>
            <c:strRef>
              <c:f>'8.2'!$A$22</c:f>
              <c:strCache>
                <c:ptCount val="1"/>
                <c:pt idx="0">
                  <c:v>Ostatní plyny</c:v>
                </c:pt>
              </c:strCache>
            </c:strRef>
          </c:tx>
          <c:spPr>
            <a:pattFill prst="ltUpDiag">
              <a:fgClr>
                <a:schemeClr val="tx2"/>
              </a:fgClr>
              <a:bgClr>
                <a:schemeClr val="bg1"/>
              </a:bgClr>
            </a:pattFill>
          </c:spPr>
          <c:invertIfNegative val="0"/>
          <c:cat>
            <c:strRef>
              <c:f>'8.2'!$C$38:$E$38</c:f>
              <c:strCache>
                <c:ptCount val="3"/>
                <c:pt idx="0">
                  <c:v>Duben</c:v>
                </c:pt>
                <c:pt idx="1">
                  <c:v>Květen</c:v>
                </c:pt>
                <c:pt idx="2">
                  <c:v>Červen</c:v>
                </c:pt>
              </c:strCache>
            </c:strRef>
          </c:cat>
          <c:val>
            <c:numRef>
              <c:f>('8.2'!$B$22,'8.2'!$D$22,'8.2'!$F$22)</c:f>
              <c:numCache>
                <c:formatCode>#\ ##0.0</c:formatCode>
                <c:ptCount val="3"/>
                <c:pt idx="0">
                  <c:v>62.02</c:v>
                </c:pt>
                <c:pt idx="1">
                  <c:v>27.905999999999999</c:v>
                </c:pt>
                <c:pt idx="2">
                  <c:v>17.823</c:v>
                </c:pt>
              </c:numCache>
            </c:numRef>
          </c:val>
          <c:extLst>
            <c:ext xmlns:c16="http://schemas.microsoft.com/office/drawing/2014/chart" uri="{C3380CC4-5D6E-409C-BE32-E72D297353CC}">
              <c16:uniqueId val="{0000000C-31DC-4155-BD8C-161C194FEB34}"/>
            </c:ext>
          </c:extLst>
        </c:ser>
        <c:ser>
          <c:idx val="13"/>
          <c:order val="13"/>
          <c:tx>
            <c:strRef>
              <c:f>'8.2'!$A$23</c:f>
              <c:strCache>
                <c:ptCount val="1"/>
                <c:pt idx="0">
                  <c:v>Ostatní</c:v>
                </c:pt>
              </c:strCache>
            </c:strRef>
          </c:tx>
          <c:spPr>
            <a:pattFill prst="ltUpDiag">
              <a:fgClr>
                <a:schemeClr val="accent5"/>
              </a:fgClr>
              <a:bgClr>
                <a:schemeClr val="bg1"/>
              </a:bgClr>
            </a:pattFill>
          </c:spPr>
          <c:invertIfNegative val="0"/>
          <c:cat>
            <c:strRef>
              <c:f>'8.2'!$C$38:$E$38</c:f>
              <c:strCache>
                <c:ptCount val="3"/>
                <c:pt idx="0">
                  <c:v>Duben</c:v>
                </c:pt>
                <c:pt idx="1">
                  <c:v>Květen</c:v>
                </c:pt>
                <c:pt idx="2">
                  <c:v>Červen</c:v>
                </c:pt>
              </c:strCache>
            </c:strRef>
          </c:cat>
          <c:val>
            <c:numRef>
              <c:f>('8.2'!$B$23,'8.2'!$D$23,'8.2'!$F$23)</c:f>
              <c:numCache>
                <c:formatCode>#\ ##0.0</c:formatCode>
                <c:ptCount val="3"/>
                <c:pt idx="0">
                  <c:v>0</c:v>
                </c:pt>
                <c:pt idx="1">
                  <c:v>0</c:v>
                </c:pt>
                <c:pt idx="2">
                  <c:v>0</c:v>
                </c:pt>
              </c:numCache>
            </c:numRef>
          </c:val>
          <c:extLst>
            <c:ext xmlns:c16="http://schemas.microsoft.com/office/drawing/2014/chart" uri="{C3380CC4-5D6E-409C-BE32-E72D297353CC}">
              <c16:uniqueId val="{0000000D-31DC-4155-BD8C-161C194FEB34}"/>
            </c:ext>
          </c:extLst>
        </c:ser>
        <c:ser>
          <c:idx val="14"/>
          <c:order val="14"/>
          <c:tx>
            <c:strRef>
              <c:f>'8.2'!$A$24</c:f>
              <c:strCache>
                <c:ptCount val="1"/>
                <c:pt idx="0">
                  <c:v>Topné oleje</c:v>
                </c:pt>
              </c:strCache>
            </c:strRef>
          </c:tx>
          <c:spPr>
            <a:pattFill prst="ltUpDiag">
              <a:fgClr>
                <a:schemeClr val="accent2"/>
              </a:fgClr>
              <a:bgClr>
                <a:schemeClr val="bg1"/>
              </a:bgClr>
            </a:pattFill>
          </c:spPr>
          <c:invertIfNegative val="0"/>
          <c:cat>
            <c:strRef>
              <c:f>'8.2'!$C$38:$E$38</c:f>
              <c:strCache>
                <c:ptCount val="3"/>
                <c:pt idx="0">
                  <c:v>Duben</c:v>
                </c:pt>
                <c:pt idx="1">
                  <c:v>Květen</c:v>
                </c:pt>
                <c:pt idx="2">
                  <c:v>Červen</c:v>
                </c:pt>
              </c:strCache>
            </c:strRef>
          </c:cat>
          <c:val>
            <c:numRef>
              <c:f>('8.2'!$B$24,'8.2'!$D$24,'8.2'!$F$24)</c:f>
              <c:numCache>
                <c:formatCode>#\ ##0.0</c:formatCode>
                <c:ptCount val="3"/>
                <c:pt idx="0">
                  <c:v>11654.907999999999</c:v>
                </c:pt>
                <c:pt idx="1">
                  <c:v>2087.21</c:v>
                </c:pt>
                <c:pt idx="2">
                  <c:v>11.054</c:v>
                </c:pt>
              </c:numCache>
            </c:numRef>
          </c:val>
          <c:extLst>
            <c:ext xmlns:c16="http://schemas.microsoft.com/office/drawing/2014/chart" uri="{C3380CC4-5D6E-409C-BE32-E72D297353CC}">
              <c16:uniqueId val="{0000000E-31DC-4155-BD8C-161C194FEB34}"/>
            </c:ext>
          </c:extLst>
        </c:ser>
        <c:ser>
          <c:idx val="15"/>
          <c:order val="15"/>
          <c:tx>
            <c:strRef>
              <c:f>'8.2'!$A$25</c:f>
              <c:strCache>
                <c:ptCount val="1"/>
                <c:pt idx="0">
                  <c:v>Zemní plyn</c:v>
                </c:pt>
              </c:strCache>
            </c:strRef>
          </c:tx>
          <c:spPr>
            <a:pattFill prst="ltUpDiag">
              <a:fgClr>
                <a:schemeClr val="accent6"/>
              </a:fgClr>
              <a:bgClr>
                <a:schemeClr val="bg1"/>
              </a:bgClr>
            </a:pattFill>
          </c:spPr>
          <c:invertIfNegative val="0"/>
          <c:cat>
            <c:strRef>
              <c:f>'8.2'!$C$38:$E$38</c:f>
              <c:strCache>
                <c:ptCount val="3"/>
                <c:pt idx="0">
                  <c:v>Duben</c:v>
                </c:pt>
                <c:pt idx="1">
                  <c:v>Květen</c:v>
                </c:pt>
                <c:pt idx="2">
                  <c:v>Červen</c:v>
                </c:pt>
              </c:strCache>
            </c:strRef>
          </c:cat>
          <c:val>
            <c:numRef>
              <c:f>('8.2'!$B$25,'8.2'!$D$25,'8.2'!$F$25)</c:f>
              <c:numCache>
                <c:formatCode>#\ ##0.0</c:formatCode>
                <c:ptCount val="3"/>
                <c:pt idx="0">
                  <c:v>43988.26</c:v>
                </c:pt>
                <c:pt idx="1">
                  <c:v>26362.420000000009</c:v>
                </c:pt>
                <c:pt idx="2">
                  <c:v>20510.173999999995</c:v>
                </c:pt>
              </c:numCache>
            </c:numRef>
          </c:val>
          <c:extLst>
            <c:ext xmlns:c16="http://schemas.microsoft.com/office/drawing/2014/chart" uri="{C3380CC4-5D6E-409C-BE32-E72D297353CC}">
              <c16:uniqueId val="{0000000F-31DC-4155-BD8C-161C194FEB34}"/>
            </c:ext>
          </c:extLst>
        </c:ser>
        <c:dLbls>
          <c:showLegendKey val="0"/>
          <c:showVal val="0"/>
          <c:showCatName val="0"/>
          <c:showSerName val="0"/>
          <c:showPercent val="0"/>
          <c:showBubbleSize val="0"/>
        </c:dLbls>
        <c:gapWidth val="50"/>
        <c:overlap val="100"/>
        <c:axId val="237528576"/>
        <c:axId val="237530112"/>
      </c:barChart>
      <c:catAx>
        <c:axId val="237528576"/>
        <c:scaling>
          <c:orientation val="minMax"/>
        </c:scaling>
        <c:delete val="0"/>
        <c:axPos val="b"/>
        <c:numFmt formatCode="General"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cs-CZ"/>
          </a:p>
        </c:txPr>
        <c:crossAx val="237530112"/>
        <c:crosses val="autoZero"/>
        <c:auto val="1"/>
        <c:lblAlgn val="ctr"/>
        <c:lblOffset val="100"/>
        <c:noMultiLvlLbl val="0"/>
      </c:catAx>
      <c:valAx>
        <c:axId val="237530112"/>
        <c:scaling>
          <c:orientation val="minMax"/>
          <c:max val="500000"/>
        </c:scaling>
        <c:delete val="0"/>
        <c:axPos val="l"/>
        <c:majorGridlines/>
        <c:numFmt formatCode="#,##0" sourceLinked="0"/>
        <c:majorTickMark val="none"/>
        <c:minorTickMark val="none"/>
        <c:tickLblPos val="nextTo"/>
        <c:spPr>
          <a:ln>
            <a:noFill/>
          </a:ln>
        </c:spPr>
        <c:txPr>
          <a:bodyPr/>
          <a:lstStyle/>
          <a:p>
            <a:pPr>
              <a:defRPr sz="900">
                <a:latin typeface="Arial" panose="020B0604020202020204" pitchFamily="34" charset="0"/>
                <a:cs typeface="Arial" panose="020B0604020202020204" pitchFamily="34" charset="0"/>
              </a:defRPr>
            </a:pPr>
            <a:endParaRPr lang="cs-CZ"/>
          </a:p>
        </c:txPr>
        <c:crossAx val="237528576"/>
        <c:crosses val="autoZero"/>
        <c:crossBetween val="between"/>
        <c:majorUnit val="100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86C6-41AE-A3FE-BEAD1A7565F0}"/>
              </c:ext>
            </c:extLst>
          </c:dPt>
          <c:cat>
            <c:numRef>
              <c:f>'14.2'!$J$19:$J$26</c:f>
              <c:numCache>
                <c:formatCode>General</c:formatCode>
                <c:ptCount val="8"/>
              </c:numCache>
            </c:numRef>
          </c:cat>
          <c:val>
            <c:numRef>
              <c:f>'14.2'!$K$19:$K$26</c:f>
              <c:numCache>
                <c:formatCode>General</c:formatCode>
                <c:ptCount val="8"/>
              </c:numCache>
            </c:numRef>
          </c:val>
          <c:extLst>
            <c:ext xmlns:c16="http://schemas.microsoft.com/office/drawing/2014/chart" uri="{C3380CC4-5D6E-409C-BE32-E72D297353CC}">
              <c16:uniqueId val="{00000002-86C6-41AE-A3FE-BEAD1A7565F0}"/>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'14.2'!$H$19:$H$22</c:f>
              <c:numCache>
                <c:formatCode>0.0</c:formatCode>
                <c:ptCount val="4"/>
              </c:numCache>
            </c:numRef>
          </c:cat>
          <c:val>
            <c:numRef>
              <c:f>'14.2'!$I$19:$I$22</c:f>
              <c:numCache>
                <c:formatCode>0.0%</c:formatCode>
                <c:ptCount val="4"/>
              </c:numCache>
            </c:numRef>
          </c:val>
          <c:extLst>
            <c:ext xmlns:c16="http://schemas.microsoft.com/office/drawing/2014/chart" uri="{C3380CC4-5D6E-409C-BE32-E72D297353CC}">
              <c16:uniqueId val="{00000000-E40A-450D-9AA7-B0C71B71C1F4}"/>
            </c:ext>
          </c:extLst>
        </c:ser>
        <c:dLbls>
          <c:showLegendKey val="0"/>
          <c:showVal val="0"/>
          <c:showCatName val="0"/>
          <c:showSerName val="0"/>
          <c:showPercent val="0"/>
          <c:showBubbleSize val="0"/>
        </c:dLbls>
        <c:gapWidth val="150"/>
        <c:axId val="237951616"/>
        <c:axId val="237953408"/>
      </c:barChart>
      <c:catAx>
        <c:axId val="237951616"/>
        <c:scaling>
          <c:orientation val="maxMin"/>
        </c:scaling>
        <c:delete val="0"/>
        <c:axPos val="l"/>
        <c:numFmt formatCode="0.0" sourceLinked="1"/>
        <c:majorTickMark val="none"/>
        <c:minorTickMark val="none"/>
        <c:tickLblPos val="nextTo"/>
        <c:txPr>
          <a:bodyPr/>
          <a:lstStyle/>
          <a:p>
            <a:pPr>
              <a:defRPr sz="900"/>
            </a:pPr>
            <a:endParaRPr lang="cs-CZ"/>
          </a:p>
        </c:txPr>
        <c:crossAx val="237953408"/>
        <c:crosses val="autoZero"/>
        <c:auto val="1"/>
        <c:lblAlgn val="ctr"/>
        <c:lblOffset val="100"/>
        <c:noMultiLvlLbl val="0"/>
      </c:catAx>
      <c:valAx>
        <c:axId val="23795340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79516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'14.2'!$H$31:$H$38</c:f>
              <c:numCache>
                <c:formatCode>General</c:formatCode>
                <c:ptCount val="8"/>
              </c:numCache>
            </c:numRef>
          </c:cat>
          <c:val>
            <c:numRef>
              <c:f>'14.2'!$I$31:$I$38</c:f>
              <c:numCache>
                <c:formatCode>0.0%</c:formatCode>
                <c:ptCount val="8"/>
              </c:numCache>
            </c:numRef>
          </c:val>
          <c:extLst>
            <c:ext xmlns:c16="http://schemas.microsoft.com/office/drawing/2014/chart" uri="{C3380CC4-5D6E-409C-BE32-E72D297353CC}">
              <c16:uniqueId val="{00000000-C041-4E2A-B2DA-BC2D9EF31675}"/>
            </c:ext>
          </c:extLst>
        </c:ser>
        <c:dLbls>
          <c:showLegendKey val="0"/>
          <c:showVal val="0"/>
          <c:showCatName val="0"/>
          <c:showSerName val="0"/>
          <c:showPercent val="0"/>
          <c:showBubbleSize val="0"/>
        </c:dLbls>
        <c:gapWidth val="150"/>
        <c:axId val="237982080"/>
        <c:axId val="237983616"/>
      </c:barChart>
      <c:catAx>
        <c:axId val="237982080"/>
        <c:scaling>
          <c:orientation val="minMax"/>
        </c:scaling>
        <c:delete val="0"/>
        <c:axPos val="l"/>
        <c:numFmt formatCode="General" sourceLinked="1"/>
        <c:majorTickMark val="none"/>
        <c:minorTickMark val="none"/>
        <c:tickLblPos val="nextTo"/>
        <c:txPr>
          <a:bodyPr/>
          <a:lstStyle/>
          <a:p>
            <a:pPr>
              <a:defRPr sz="900"/>
            </a:pPr>
            <a:endParaRPr lang="cs-CZ"/>
          </a:p>
        </c:txPr>
        <c:crossAx val="237983616"/>
        <c:crosses val="autoZero"/>
        <c:auto val="1"/>
        <c:lblAlgn val="ctr"/>
        <c:lblOffset val="100"/>
        <c:noMultiLvlLbl val="0"/>
      </c:catAx>
      <c:valAx>
        <c:axId val="23798361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798208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'14.2'!$J$31</c:f>
              <c:strCache>
                <c:ptCount val="1"/>
              </c:strCache>
            </c:strRef>
          </c:tx>
          <c:invertIfNegative val="0"/>
          <c:cat>
            <c:numRef>
              <c:f>'14.2'!$K$30:$M$30</c:f>
              <c:numCache>
                <c:formatCode>General</c:formatCode>
                <c:ptCount val="3"/>
              </c:numCache>
            </c:numRef>
          </c:cat>
          <c:val>
            <c:numRef>
              <c:f>'14.2'!$K$31:$M$31</c:f>
              <c:numCache>
                <c:formatCode>#\ ##0.0</c:formatCode>
                <c:ptCount val="3"/>
              </c:numCache>
            </c:numRef>
          </c:val>
          <c:extLst>
            <c:ext xmlns:c16="http://schemas.microsoft.com/office/drawing/2014/chart" uri="{C3380CC4-5D6E-409C-BE32-E72D297353CC}">
              <c16:uniqueId val="{00000000-BF63-4CB6-B87C-D59736B3174C}"/>
            </c:ext>
          </c:extLst>
        </c:ser>
        <c:ser>
          <c:idx val="1"/>
          <c:order val="1"/>
          <c:tx>
            <c:strRef>
              <c:f>'14.2'!$J$32</c:f>
              <c:strCache>
                <c:ptCount val="1"/>
              </c:strCache>
            </c:strRef>
          </c:tx>
          <c:invertIfNegative val="0"/>
          <c:cat>
            <c:numRef>
              <c:f>'14.2'!$K$30:$M$30</c:f>
              <c:numCache>
                <c:formatCode>General</c:formatCode>
                <c:ptCount val="3"/>
              </c:numCache>
            </c:numRef>
          </c:cat>
          <c:val>
            <c:numRef>
              <c:f>'14.2'!$K$32:$M$32</c:f>
              <c:numCache>
                <c:formatCode>#\ ##0.0</c:formatCode>
                <c:ptCount val="3"/>
              </c:numCache>
            </c:numRef>
          </c:val>
          <c:extLst>
            <c:ext xmlns:c16="http://schemas.microsoft.com/office/drawing/2014/chart" uri="{C3380CC4-5D6E-409C-BE32-E72D297353CC}">
              <c16:uniqueId val="{00000001-BF63-4CB6-B87C-D59736B3174C}"/>
            </c:ext>
          </c:extLst>
        </c:ser>
        <c:ser>
          <c:idx val="2"/>
          <c:order val="2"/>
          <c:tx>
            <c:strRef>
              <c:f>'14.2'!$J$33</c:f>
              <c:strCache>
                <c:ptCount val="1"/>
              </c:strCache>
            </c:strRef>
          </c:tx>
          <c:invertIfNegative val="0"/>
          <c:cat>
            <c:numRef>
              <c:f>'14.2'!$K$30:$M$30</c:f>
              <c:numCache>
                <c:formatCode>General</c:formatCode>
                <c:ptCount val="3"/>
              </c:numCache>
            </c:numRef>
          </c:cat>
          <c:val>
            <c:numRef>
              <c:f>'14.2'!$K$33:$M$33</c:f>
              <c:numCache>
                <c:formatCode>#\ ##0.0</c:formatCode>
                <c:ptCount val="3"/>
              </c:numCache>
            </c:numRef>
          </c:val>
          <c:extLst>
            <c:ext xmlns:c16="http://schemas.microsoft.com/office/drawing/2014/chart" uri="{C3380CC4-5D6E-409C-BE32-E72D297353CC}">
              <c16:uniqueId val="{00000002-BF63-4CB6-B87C-D59736B3174C}"/>
            </c:ext>
          </c:extLst>
        </c:ser>
        <c:ser>
          <c:idx val="3"/>
          <c:order val="3"/>
          <c:tx>
            <c:strRef>
              <c:f>'14.2'!$J$34</c:f>
              <c:strCache>
                <c:ptCount val="1"/>
              </c:strCache>
            </c:strRef>
          </c:tx>
          <c:invertIfNegative val="0"/>
          <c:cat>
            <c:numRef>
              <c:f>'14.2'!$K$30:$M$30</c:f>
              <c:numCache>
                <c:formatCode>General</c:formatCode>
                <c:ptCount val="3"/>
              </c:numCache>
            </c:numRef>
          </c:cat>
          <c:val>
            <c:numRef>
              <c:f>'14.2'!$K$34:$M$34</c:f>
              <c:numCache>
                <c:formatCode>#\ ##0.0</c:formatCode>
                <c:ptCount val="3"/>
              </c:numCache>
            </c:numRef>
          </c:val>
          <c:extLst>
            <c:ext xmlns:c16="http://schemas.microsoft.com/office/drawing/2014/chart" uri="{C3380CC4-5D6E-409C-BE32-E72D297353CC}">
              <c16:uniqueId val="{00000003-BF63-4CB6-B87C-D59736B3174C}"/>
            </c:ext>
          </c:extLst>
        </c:ser>
        <c:ser>
          <c:idx val="4"/>
          <c:order val="4"/>
          <c:tx>
            <c:strRef>
              <c:f>'14.2'!$J$35</c:f>
              <c:strCache>
                <c:ptCount val="1"/>
              </c:strCache>
            </c:strRef>
          </c:tx>
          <c:invertIfNegative val="0"/>
          <c:cat>
            <c:numRef>
              <c:f>'14.2'!$K$30:$M$30</c:f>
              <c:numCache>
                <c:formatCode>General</c:formatCode>
                <c:ptCount val="3"/>
              </c:numCache>
            </c:numRef>
          </c:cat>
          <c:val>
            <c:numRef>
              <c:f>'14.2'!$K$35:$M$35</c:f>
              <c:numCache>
                <c:formatCode>#\ ##0.0</c:formatCode>
                <c:ptCount val="3"/>
              </c:numCache>
            </c:numRef>
          </c:val>
          <c:extLst>
            <c:ext xmlns:c16="http://schemas.microsoft.com/office/drawing/2014/chart" uri="{C3380CC4-5D6E-409C-BE32-E72D297353CC}">
              <c16:uniqueId val="{00000004-BF63-4CB6-B87C-D59736B3174C}"/>
            </c:ext>
          </c:extLst>
        </c:ser>
        <c:ser>
          <c:idx val="5"/>
          <c:order val="5"/>
          <c:tx>
            <c:strRef>
              <c:f>'14.2'!$J$36</c:f>
              <c:strCache>
                <c:ptCount val="1"/>
              </c:strCache>
            </c:strRef>
          </c:tx>
          <c:invertIfNegative val="0"/>
          <c:cat>
            <c:numRef>
              <c:f>'14.2'!$K$30:$M$30</c:f>
              <c:numCache>
                <c:formatCode>General</c:formatCode>
                <c:ptCount val="3"/>
              </c:numCache>
            </c:numRef>
          </c:cat>
          <c:val>
            <c:numRef>
              <c:f>'14.2'!$K$36:$M$36</c:f>
              <c:numCache>
                <c:formatCode>#\ ##0.0</c:formatCode>
                <c:ptCount val="3"/>
              </c:numCache>
            </c:numRef>
          </c:val>
          <c:extLst>
            <c:ext xmlns:c16="http://schemas.microsoft.com/office/drawing/2014/chart" uri="{C3380CC4-5D6E-409C-BE32-E72D297353CC}">
              <c16:uniqueId val="{00000005-BF63-4CB6-B87C-D59736B3174C}"/>
            </c:ext>
          </c:extLst>
        </c:ser>
        <c:ser>
          <c:idx val="6"/>
          <c:order val="6"/>
          <c:tx>
            <c:strRef>
              <c:f>'14.2'!$J$37</c:f>
              <c:strCache>
                <c:ptCount val="1"/>
              </c:strCache>
            </c:strRef>
          </c:tx>
          <c:invertIfNegative val="0"/>
          <c:cat>
            <c:numRef>
              <c:f>'14.2'!$K$30:$M$30</c:f>
              <c:numCache>
                <c:formatCode>General</c:formatCode>
                <c:ptCount val="3"/>
              </c:numCache>
            </c:numRef>
          </c:cat>
          <c:val>
            <c:numRef>
              <c:f>'14.2'!$K$37:$M$37</c:f>
              <c:numCache>
                <c:formatCode>#\ ##0.0</c:formatCode>
                <c:ptCount val="3"/>
              </c:numCache>
            </c:numRef>
          </c:val>
          <c:extLst>
            <c:ext xmlns:c16="http://schemas.microsoft.com/office/drawing/2014/chart" uri="{C3380CC4-5D6E-409C-BE32-E72D297353CC}">
              <c16:uniqueId val="{00000006-BF63-4CB6-B87C-D59736B3174C}"/>
            </c:ext>
          </c:extLst>
        </c:ser>
        <c:ser>
          <c:idx val="7"/>
          <c:order val="7"/>
          <c:tx>
            <c:strRef>
              <c:f>'14.2'!$J$38</c:f>
              <c:strCache>
                <c:ptCount val="1"/>
              </c:strCache>
            </c:strRef>
          </c:tx>
          <c:spPr>
            <a:solidFill>
              <a:srgbClr val="FFC000"/>
            </a:solidFill>
          </c:spPr>
          <c:invertIfNegative val="0"/>
          <c:cat>
            <c:numRef>
              <c:f>'14.2'!$K$30:$M$30</c:f>
              <c:numCache>
                <c:formatCode>General</c:formatCode>
                <c:ptCount val="3"/>
              </c:numCache>
            </c:numRef>
          </c:cat>
          <c:val>
            <c:numRef>
              <c:f>'14.2'!$K$38:$M$38</c:f>
              <c:numCache>
                <c:formatCode>#\ ##0.0</c:formatCode>
                <c:ptCount val="3"/>
              </c:numCache>
            </c:numRef>
          </c:val>
          <c:extLst>
            <c:ext xmlns:c16="http://schemas.microsoft.com/office/drawing/2014/chart" uri="{C3380CC4-5D6E-409C-BE32-E72D297353CC}">
              <c16:uniqueId val="{00000007-BF63-4CB6-B87C-D59736B3174C}"/>
            </c:ext>
          </c:extLst>
        </c:ser>
        <c:dLbls>
          <c:showLegendKey val="0"/>
          <c:showVal val="0"/>
          <c:showCatName val="0"/>
          <c:showSerName val="0"/>
          <c:showPercent val="0"/>
          <c:showBubbleSize val="0"/>
        </c:dLbls>
        <c:gapWidth val="150"/>
        <c:overlap val="100"/>
        <c:axId val="238024960"/>
        <c:axId val="239357952"/>
      </c:barChart>
      <c:catAx>
        <c:axId val="238024960"/>
        <c:scaling>
          <c:orientation val="minMax"/>
        </c:scaling>
        <c:delete val="0"/>
        <c:axPos val="b"/>
        <c:numFmt formatCode="General" sourceLinked="1"/>
        <c:majorTickMark val="none"/>
        <c:minorTickMark val="none"/>
        <c:tickLblPos val="nextTo"/>
        <c:txPr>
          <a:bodyPr/>
          <a:lstStyle/>
          <a:p>
            <a:pPr>
              <a:defRPr sz="900"/>
            </a:pPr>
            <a:endParaRPr lang="cs-CZ"/>
          </a:p>
        </c:txPr>
        <c:crossAx val="239357952"/>
        <c:crosses val="autoZero"/>
        <c:auto val="1"/>
        <c:lblAlgn val="ctr"/>
        <c:lblOffset val="100"/>
        <c:noMultiLvlLbl val="0"/>
      </c:catAx>
      <c:valAx>
        <c:axId val="239357952"/>
        <c:scaling>
          <c:orientation val="minMax"/>
          <c:max val="160000"/>
        </c:scaling>
        <c:delete val="0"/>
        <c:axPos val="l"/>
        <c:majorGridlines/>
        <c:numFmt formatCode="#,##0" sourceLinked="0"/>
        <c:majorTickMark val="out"/>
        <c:minorTickMark val="none"/>
        <c:tickLblPos val="nextTo"/>
        <c:spPr>
          <a:ln>
            <a:noFill/>
          </a:ln>
        </c:spPr>
        <c:txPr>
          <a:bodyPr/>
          <a:lstStyle/>
          <a:p>
            <a:pPr>
              <a:defRPr sz="900"/>
            </a:pPr>
            <a:endParaRPr lang="cs-CZ"/>
          </a:p>
        </c:txPr>
        <c:crossAx val="238024960"/>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Podíl paliv na výrobě tepla brutto</a:t>
            </a:r>
          </a:p>
        </c:rich>
      </c:tx>
      <c:layout>
        <c:manualLayout>
          <c:xMode val="edge"/>
          <c:yMode val="edge"/>
          <c:x val="2.4144810606041896E-3"/>
          <c:y val="1.6399302087024253E-2"/>
        </c:manualLayout>
      </c:layout>
      <c:overlay val="0"/>
    </c:title>
    <c:autoTitleDeleted val="0"/>
    <c:plotArea>
      <c:layout>
        <c:manualLayout>
          <c:layoutTarget val="inner"/>
          <c:xMode val="edge"/>
          <c:yMode val="edge"/>
          <c:x val="8.4615131625313048E-2"/>
          <c:y val="0.13996688115748598"/>
          <c:w val="0.76550208681263932"/>
          <c:h val="0.84562035940197744"/>
        </c:manualLayout>
      </c:layout>
      <c:doughnutChart>
        <c:varyColors val="1"/>
        <c:ser>
          <c:idx val="0"/>
          <c:order val="0"/>
          <c:dPt>
            <c:idx val="0"/>
            <c:bubble3D val="0"/>
            <c:spPr>
              <a:solidFill>
                <a:schemeClr val="tx2"/>
              </a:solidFill>
            </c:spPr>
            <c:extLst>
              <c:ext xmlns:c16="http://schemas.microsoft.com/office/drawing/2014/chart" uri="{C3380CC4-5D6E-409C-BE32-E72D297353CC}">
                <c16:uniqueId val="{00000001-2D58-41CF-B8C3-A7EEB731B536}"/>
              </c:ext>
            </c:extLst>
          </c:dPt>
          <c:dPt>
            <c:idx val="1"/>
            <c:bubble3D val="0"/>
            <c:spPr>
              <a:solidFill>
                <a:schemeClr val="accent2"/>
              </a:solidFill>
            </c:spPr>
            <c:extLst>
              <c:ext xmlns:c16="http://schemas.microsoft.com/office/drawing/2014/chart" uri="{C3380CC4-5D6E-409C-BE32-E72D297353CC}">
                <c16:uniqueId val="{00000003-2D58-41CF-B8C3-A7EEB731B536}"/>
              </c:ext>
            </c:extLst>
          </c:dPt>
          <c:dPt>
            <c:idx val="2"/>
            <c:bubble3D val="0"/>
            <c:spPr>
              <a:solidFill>
                <a:schemeClr val="accent3"/>
              </a:solidFill>
            </c:spPr>
            <c:extLst>
              <c:ext xmlns:c16="http://schemas.microsoft.com/office/drawing/2014/chart" uri="{C3380CC4-5D6E-409C-BE32-E72D297353CC}">
                <c16:uniqueId val="{00000005-2D58-41CF-B8C3-A7EEB731B536}"/>
              </c:ext>
            </c:extLst>
          </c:dPt>
          <c:dPt>
            <c:idx val="3"/>
            <c:bubble3D val="0"/>
            <c:spPr>
              <a:solidFill>
                <a:schemeClr val="accent4"/>
              </a:solidFill>
            </c:spPr>
            <c:extLst>
              <c:ext xmlns:c16="http://schemas.microsoft.com/office/drawing/2014/chart" uri="{C3380CC4-5D6E-409C-BE32-E72D297353CC}">
                <c16:uniqueId val="{0000000A-D1CC-4EE3-AE6B-71BF6A6E80D7}"/>
              </c:ext>
            </c:extLst>
          </c:dPt>
          <c:dPt>
            <c:idx val="4"/>
            <c:bubble3D val="0"/>
            <c:spPr>
              <a:solidFill>
                <a:schemeClr val="accent5"/>
              </a:solidFill>
            </c:spPr>
            <c:extLst>
              <c:ext xmlns:c16="http://schemas.microsoft.com/office/drawing/2014/chart" uri="{C3380CC4-5D6E-409C-BE32-E72D297353CC}">
                <c16:uniqueId val="{0000000B-D1CC-4EE3-AE6B-71BF6A6E80D7}"/>
              </c:ext>
            </c:extLst>
          </c:dPt>
          <c:dPt>
            <c:idx val="5"/>
            <c:bubble3D val="0"/>
            <c:spPr>
              <a:solidFill>
                <a:schemeClr val="accent6"/>
              </a:solidFill>
            </c:spPr>
            <c:extLst>
              <c:ext xmlns:c16="http://schemas.microsoft.com/office/drawing/2014/chart" uri="{C3380CC4-5D6E-409C-BE32-E72D297353CC}">
                <c16:uniqueId val="{0000000C-D1CC-4EE3-AE6B-71BF6A6E80D7}"/>
              </c:ext>
            </c:extLst>
          </c:dPt>
          <c:dPt>
            <c:idx val="6"/>
            <c:bubble3D val="0"/>
            <c:spPr>
              <a:solidFill>
                <a:srgbClr val="F0948F"/>
              </a:solidFill>
            </c:spPr>
            <c:extLst>
              <c:ext xmlns:c16="http://schemas.microsoft.com/office/drawing/2014/chart" uri="{C3380CC4-5D6E-409C-BE32-E72D297353CC}">
                <c16:uniqueId val="{00000007-2D58-41CF-B8C3-A7EEB731B536}"/>
              </c:ext>
            </c:extLst>
          </c:dPt>
          <c:dPt>
            <c:idx val="7"/>
            <c:bubble3D val="0"/>
            <c:spPr>
              <a:solidFill>
                <a:srgbClr val="F7C9C7"/>
              </a:solidFill>
            </c:spPr>
            <c:extLst>
              <c:ext xmlns:c16="http://schemas.microsoft.com/office/drawing/2014/chart" uri="{C3380CC4-5D6E-409C-BE32-E72D297353CC}">
                <c16:uniqueId val="{0000000D-D1CC-4EE3-AE6B-71BF6A6E80D7}"/>
              </c:ext>
            </c:extLst>
          </c:dPt>
          <c:dPt>
            <c:idx val="8"/>
            <c:bubble3D val="0"/>
            <c:spPr>
              <a:solidFill>
                <a:schemeClr val="tx1"/>
              </a:solidFill>
            </c:spPr>
            <c:extLst>
              <c:ext xmlns:c16="http://schemas.microsoft.com/office/drawing/2014/chart" uri="{C3380CC4-5D6E-409C-BE32-E72D297353CC}">
                <c16:uniqueId val="{0000000E-D1CC-4EE3-AE6B-71BF6A6E80D7}"/>
              </c:ext>
            </c:extLst>
          </c:dPt>
          <c:dPt>
            <c:idx val="9"/>
            <c:bubble3D val="0"/>
            <c:spPr>
              <a:solidFill>
                <a:srgbClr val="646363"/>
              </a:solidFill>
            </c:spPr>
            <c:extLst>
              <c:ext xmlns:c16="http://schemas.microsoft.com/office/drawing/2014/chart" uri="{C3380CC4-5D6E-409C-BE32-E72D297353CC}">
                <c16:uniqueId val="{0000000A-546B-4CF4-BA66-24C6A2768B6A}"/>
              </c:ext>
            </c:extLst>
          </c:dPt>
          <c:dPt>
            <c:idx val="10"/>
            <c:bubble3D val="0"/>
            <c:spPr>
              <a:solidFill>
                <a:srgbClr val="9D9D9C"/>
              </a:solidFill>
            </c:spPr>
            <c:extLst>
              <c:ext xmlns:c16="http://schemas.microsoft.com/office/drawing/2014/chart" uri="{C3380CC4-5D6E-409C-BE32-E72D297353CC}">
                <c16:uniqueId val="{0000000F-D1CC-4EE3-AE6B-71BF6A6E80D7}"/>
              </c:ext>
            </c:extLst>
          </c:dPt>
          <c:dPt>
            <c:idx val="11"/>
            <c:bubble3D val="0"/>
            <c:spPr>
              <a:solidFill>
                <a:srgbClr val="D0D0D0"/>
              </a:solidFill>
            </c:spPr>
            <c:extLst>
              <c:ext xmlns:c16="http://schemas.microsoft.com/office/drawing/2014/chart" uri="{C3380CC4-5D6E-409C-BE32-E72D297353CC}">
                <c16:uniqueId val="{0000000B-546B-4CF4-BA66-24C6A2768B6A}"/>
              </c:ext>
            </c:extLst>
          </c:dPt>
          <c:dPt>
            <c:idx val="12"/>
            <c:bubble3D val="0"/>
            <c:spPr>
              <a:pattFill prst="ltUpDiag">
                <a:fgClr>
                  <a:schemeClr val="tx2"/>
                </a:fgClr>
                <a:bgClr>
                  <a:schemeClr val="bg1"/>
                </a:bgClr>
              </a:pattFill>
            </c:spPr>
            <c:extLst>
              <c:ext xmlns:c16="http://schemas.microsoft.com/office/drawing/2014/chart" uri="{C3380CC4-5D6E-409C-BE32-E72D297353CC}">
                <c16:uniqueId val="{0000000C-546B-4CF4-BA66-24C6A2768B6A}"/>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10-D1CC-4EE3-AE6B-71BF6A6E80D7}"/>
              </c:ext>
            </c:extLst>
          </c:dPt>
          <c:dPt>
            <c:idx val="14"/>
            <c:bubble3D val="0"/>
            <c:spPr>
              <a:pattFill prst="ltUpDiag">
                <a:fgClr>
                  <a:schemeClr val="accent2"/>
                </a:fgClr>
                <a:bgClr>
                  <a:schemeClr val="bg1"/>
                </a:bgClr>
              </a:pattFill>
            </c:spPr>
            <c:extLst>
              <c:ext xmlns:c16="http://schemas.microsoft.com/office/drawing/2014/chart" uri="{C3380CC4-5D6E-409C-BE32-E72D297353CC}">
                <c16:uniqueId val="{00000011-D1CC-4EE3-AE6B-71BF6A6E80D7}"/>
              </c:ext>
            </c:extLst>
          </c:dPt>
          <c:dPt>
            <c:idx val="15"/>
            <c:bubble3D val="0"/>
            <c:spPr>
              <a:pattFill prst="ltUpDiag">
                <a:fgClr>
                  <a:schemeClr val="accent6"/>
                </a:fgClr>
                <a:bgClr>
                  <a:schemeClr val="bg1"/>
                </a:bgClr>
              </a:pattFill>
            </c:spPr>
            <c:extLst>
              <c:ext xmlns:c16="http://schemas.microsoft.com/office/drawing/2014/chart" uri="{C3380CC4-5D6E-409C-BE32-E72D297353CC}">
                <c16:uniqueId val="{00000009-2D58-41CF-B8C3-A7EEB731B536}"/>
              </c:ext>
            </c:extLst>
          </c:dPt>
          <c:dLbls>
            <c:dLbl>
              <c:idx val="2"/>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5-2D58-41CF-B8C3-A7EEB731B536}"/>
                </c:ext>
              </c:extLst>
            </c:dLbl>
            <c:dLbl>
              <c:idx val="3"/>
              <c:delete val="1"/>
              <c:extLst>
                <c:ext xmlns:c15="http://schemas.microsoft.com/office/drawing/2012/chart" uri="{CE6537A1-D6FC-4f65-9D91-7224C49458BB}"/>
                <c:ext xmlns:c16="http://schemas.microsoft.com/office/drawing/2014/chart" uri="{C3380CC4-5D6E-409C-BE32-E72D297353CC}">
                  <c16:uniqueId val="{0000000A-D1CC-4EE3-AE6B-71BF6A6E80D7}"/>
                </c:ext>
              </c:extLst>
            </c:dLbl>
            <c:dLbl>
              <c:idx val="4"/>
              <c:delete val="1"/>
              <c:extLst>
                <c:ext xmlns:c15="http://schemas.microsoft.com/office/drawing/2012/chart" uri="{CE6537A1-D6FC-4f65-9D91-7224C49458BB}"/>
                <c:ext xmlns:c16="http://schemas.microsoft.com/office/drawing/2014/chart" uri="{C3380CC4-5D6E-409C-BE32-E72D297353CC}">
                  <c16:uniqueId val="{0000000B-D1CC-4EE3-AE6B-71BF6A6E80D7}"/>
                </c:ext>
              </c:extLst>
            </c:dLbl>
            <c:dLbl>
              <c:idx val="5"/>
              <c:delete val="1"/>
              <c:extLst>
                <c:ext xmlns:c15="http://schemas.microsoft.com/office/drawing/2012/chart" uri="{CE6537A1-D6FC-4f65-9D91-7224C49458BB}"/>
                <c:ext xmlns:c16="http://schemas.microsoft.com/office/drawing/2014/chart" uri="{C3380CC4-5D6E-409C-BE32-E72D297353CC}">
                  <c16:uniqueId val="{0000000C-D1CC-4EE3-AE6B-71BF6A6E80D7}"/>
                </c:ext>
              </c:extLst>
            </c:dLbl>
            <c:dLbl>
              <c:idx val="6"/>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7-2D58-41CF-B8C3-A7EEB731B536}"/>
                </c:ext>
              </c:extLst>
            </c:dLbl>
            <c:dLbl>
              <c:idx val="7"/>
              <c:layout>
                <c:manualLayout>
                  <c:x val="-0.14714784887937821"/>
                  <c:y val="0.1526616255121083"/>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1CC-4EE3-AE6B-71BF6A6E80D7}"/>
                </c:ext>
              </c:extLst>
            </c:dLbl>
            <c:dLbl>
              <c:idx val="8"/>
              <c:delete val="1"/>
              <c:extLst>
                <c:ext xmlns:c15="http://schemas.microsoft.com/office/drawing/2012/chart" uri="{CE6537A1-D6FC-4f65-9D91-7224C49458BB}"/>
                <c:ext xmlns:c16="http://schemas.microsoft.com/office/drawing/2014/chart" uri="{C3380CC4-5D6E-409C-BE32-E72D297353CC}">
                  <c16:uniqueId val="{0000000E-D1CC-4EE3-AE6B-71BF6A6E80D7}"/>
                </c:ext>
              </c:extLst>
            </c:dLbl>
            <c:dLbl>
              <c:idx val="10"/>
              <c:layout>
                <c:manualLayout>
                  <c:x val="-0.15491556739446616"/>
                  <c:y val="9.839581252214552E-2"/>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D1CC-4EE3-AE6B-71BF6A6E80D7}"/>
                </c:ext>
              </c:extLst>
            </c:dLbl>
            <c:dLbl>
              <c:idx val="12"/>
              <c:numFmt formatCode="0%" sourceLinked="0"/>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C-546B-4CF4-BA66-24C6A2768B6A}"/>
                </c:ext>
              </c:extLst>
            </c:dLbl>
            <c:dLbl>
              <c:idx val="13"/>
              <c:delete val="1"/>
              <c:extLst>
                <c:ext xmlns:c15="http://schemas.microsoft.com/office/drawing/2012/chart" uri="{CE6537A1-D6FC-4f65-9D91-7224C49458BB}"/>
                <c:ext xmlns:c16="http://schemas.microsoft.com/office/drawing/2014/chart" uri="{C3380CC4-5D6E-409C-BE32-E72D297353CC}">
                  <c16:uniqueId val="{00000010-D1CC-4EE3-AE6B-71BF6A6E80D7}"/>
                </c:ext>
              </c:extLst>
            </c:dLbl>
            <c:dLbl>
              <c:idx val="14"/>
              <c:layout>
                <c:manualLayout>
                  <c:x val="-0.12731732860431177"/>
                  <c:y val="-0.15684117389009095"/>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D1CC-4EE3-AE6B-71BF6A6E80D7}"/>
                </c:ext>
              </c:extLst>
            </c:dLbl>
            <c:dLbl>
              <c:idx val="15"/>
              <c:numFmt formatCode="0%" sourceLinked="0"/>
              <c:spPr>
                <a:solidFill>
                  <a:schemeClr val="bg1"/>
                </a:solidFill>
                <a:ln>
                  <a:noFill/>
                </a:ln>
                <a:effectLst/>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9-2D58-41CF-B8C3-A7EEB731B536}"/>
                </c:ext>
              </c:extLst>
            </c:dLbl>
            <c:numFmt formatCode="0%" sourceLinked="0"/>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'4.1'!$A$25:$A$40</c:f>
              <c:strCache>
                <c:ptCount val="16"/>
                <c:pt idx="0">
                  <c:v>Biomasa</c:v>
                </c:pt>
                <c:pt idx="1">
                  <c:v>Bioplyn</c:v>
                </c:pt>
                <c:pt idx="2">
                  <c:v>Černé uhlí</c:v>
                </c:pt>
                <c:pt idx="3">
                  <c:v>Elektrická energie</c:v>
                </c:pt>
                <c:pt idx="4">
                  <c:v>Energie prostředí (tepelné čerpadlo)</c:v>
                </c:pt>
                <c:pt idx="5">
                  <c:v>Energie Slunce (solární kolektor)</c:v>
                </c:pt>
                <c:pt idx="6">
                  <c:v>Hnědé uhlí</c:v>
                </c:pt>
                <c:pt idx="7">
                  <c:v>Jaderné palivo</c:v>
                </c:pt>
                <c:pt idx="8">
                  <c:v>Koks</c:v>
                </c:pt>
                <c:pt idx="9">
                  <c:v>Odpadní teplo</c:v>
                </c:pt>
                <c:pt idx="10">
                  <c:v>Ostatní kapalná paliva</c:v>
                </c:pt>
                <c:pt idx="11">
                  <c:v>Ostatní pevná paliva</c:v>
                </c:pt>
                <c:pt idx="12">
                  <c:v>Ostatní plyny</c:v>
                </c:pt>
                <c:pt idx="13">
                  <c:v>Ostatní</c:v>
                </c:pt>
                <c:pt idx="14">
                  <c:v>Topné oleje</c:v>
                </c:pt>
                <c:pt idx="15">
                  <c:v>Zemní plyn</c:v>
                </c:pt>
              </c:strCache>
            </c:strRef>
          </c:cat>
          <c:val>
            <c:numRef>
              <c:f>'4.1'!$B$25:$B$40</c:f>
              <c:numCache>
                <c:formatCode>#\ ##0.0</c:formatCode>
                <c:ptCount val="16"/>
                <c:pt idx="0">
                  <c:v>12148.974806000002</c:v>
                </c:pt>
                <c:pt idx="1">
                  <c:v>2163.212931</c:v>
                </c:pt>
                <c:pt idx="2">
                  <c:v>7167.091586999999</c:v>
                </c:pt>
                <c:pt idx="3">
                  <c:v>24.980197999999998</c:v>
                </c:pt>
                <c:pt idx="4">
                  <c:v>9.2270499999999984</c:v>
                </c:pt>
                <c:pt idx="5">
                  <c:v>0.37328</c:v>
                </c:pt>
                <c:pt idx="6">
                  <c:v>32885.452040999997</c:v>
                </c:pt>
                <c:pt idx="7">
                  <c:v>495.25400000000002</c:v>
                </c:pt>
                <c:pt idx="8">
                  <c:v>0</c:v>
                </c:pt>
                <c:pt idx="9">
                  <c:v>3914.4010029999995</c:v>
                </c:pt>
                <c:pt idx="10">
                  <c:v>134.36491100000001</c:v>
                </c:pt>
                <c:pt idx="11">
                  <c:v>1978.1028706802608</c:v>
                </c:pt>
                <c:pt idx="12">
                  <c:v>4594.7753519999997</c:v>
                </c:pt>
                <c:pt idx="13">
                  <c:v>0</c:v>
                </c:pt>
                <c:pt idx="14">
                  <c:v>418.21575000000001</c:v>
                </c:pt>
                <c:pt idx="15">
                  <c:v>15866.432472715191</c:v>
                </c:pt>
              </c:numCache>
            </c:numRef>
          </c:val>
          <c:extLst>
            <c:ext xmlns:c16="http://schemas.microsoft.com/office/drawing/2014/chart" uri="{C3380CC4-5D6E-409C-BE32-E72D297353CC}">
              <c16:uniqueId val="{00000012-2D58-41CF-B8C3-A7EEB731B536}"/>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'14.2'!$L$19:$L$26</c:f>
              <c:numCache>
                <c:formatCode>General</c:formatCode>
                <c:ptCount val="8"/>
              </c:numCache>
            </c:numRef>
          </c:cat>
          <c:val>
            <c:numRef>
              <c:f>'14.2'!$M$19:$M$26</c:f>
              <c:numCache>
                <c:formatCode>0.0%</c:formatCode>
                <c:ptCount val="8"/>
              </c:numCache>
            </c:numRef>
          </c:val>
          <c:extLst>
            <c:ext xmlns:c16="http://schemas.microsoft.com/office/drawing/2014/chart" uri="{C3380CC4-5D6E-409C-BE32-E72D297353CC}">
              <c16:uniqueId val="{00000000-C1AB-41B7-ABDD-8E7EC0EC03F0}"/>
            </c:ext>
          </c:extLst>
        </c:ser>
        <c:dLbls>
          <c:showLegendKey val="0"/>
          <c:showVal val="0"/>
          <c:showCatName val="0"/>
          <c:showSerName val="0"/>
          <c:showPercent val="0"/>
          <c:showBubbleSize val="0"/>
        </c:dLbls>
        <c:gapWidth val="150"/>
        <c:axId val="239387392"/>
        <c:axId val="239388928"/>
      </c:barChart>
      <c:catAx>
        <c:axId val="239387392"/>
        <c:scaling>
          <c:orientation val="minMax"/>
        </c:scaling>
        <c:delete val="0"/>
        <c:axPos val="l"/>
        <c:numFmt formatCode="General" sourceLinked="1"/>
        <c:majorTickMark val="none"/>
        <c:minorTickMark val="none"/>
        <c:tickLblPos val="nextTo"/>
        <c:txPr>
          <a:bodyPr/>
          <a:lstStyle/>
          <a:p>
            <a:pPr>
              <a:defRPr sz="900"/>
            </a:pPr>
            <a:endParaRPr lang="cs-CZ"/>
          </a:p>
        </c:txPr>
        <c:crossAx val="239388928"/>
        <c:crosses val="autoZero"/>
        <c:auto val="1"/>
        <c:lblAlgn val="ctr"/>
        <c:lblOffset val="100"/>
        <c:noMultiLvlLbl val="0"/>
      </c:catAx>
      <c:valAx>
        <c:axId val="23938892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38739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064F-4F63-8439-5189DA88F5C3}"/>
              </c:ext>
            </c:extLst>
          </c:dPt>
          <c:cat>
            <c:numRef>
              <c:f>'14.3'!$J$19:$J$26</c:f>
              <c:numCache>
                <c:formatCode>General</c:formatCode>
                <c:ptCount val="8"/>
              </c:numCache>
            </c:numRef>
          </c:cat>
          <c:val>
            <c:numRef>
              <c:f>'14.3'!$K$19:$K$26</c:f>
              <c:numCache>
                <c:formatCode>General</c:formatCode>
                <c:ptCount val="8"/>
              </c:numCache>
            </c:numRef>
          </c:val>
          <c:extLst>
            <c:ext xmlns:c16="http://schemas.microsoft.com/office/drawing/2014/chart" uri="{C3380CC4-5D6E-409C-BE32-E72D297353CC}">
              <c16:uniqueId val="{00000002-064F-4F63-8439-5189DA88F5C3}"/>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'14.3'!$H$19:$H$22</c:f>
              <c:numCache>
                <c:formatCode>0.0</c:formatCode>
                <c:ptCount val="4"/>
              </c:numCache>
            </c:numRef>
          </c:cat>
          <c:val>
            <c:numRef>
              <c:f>'14.3'!$I$19:$I$22</c:f>
              <c:numCache>
                <c:formatCode>0.0%</c:formatCode>
                <c:ptCount val="4"/>
              </c:numCache>
            </c:numRef>
          </c:val>
          <c:extLst>
            <c:ext xmlns:c16="http://schemas.microsoft.com/office/drawing/2014/chart" uri="{C3380CC4-5D6E-409C-BE32-E72D297353CC}">
              <c16:uniqueId val="{00000000-8C6E-4C87-B0B1-18623D096D01}"/>
            </c:ext>
          </c:extLst>
        </c:ser>
        <c:dLbls>
          <c:showLegendKey val="0"/>
          <c:showVal val="0"/>
          <c:showCatName val="0"/>
          <c:showSerName val="0"/>
          <c:showPercent val="0"/>
          <c:showBubbleSize val="0"/>
        </c:dLbls>
        <c:gapWidth val="150"/>
        <c:axId val="237731200"/>
        <c:axId val="237745280"/>
      </c:barChart>
      <c:catAx>
        <c:axId val="237731200"/>
        <c:scaling>
          <c:orientation val="maxMin"/>
        </c:scaling>
        <c:delete val="0"/>
        <c:axPos val="l"/>
        <c:numFmt formatCode="0.0" sourceLinked="1"/>
        <c:majorTickMark val="none"/>
        <c:minorTickMark val="none"/>
        <c:tickLblPos val="nextTo"/>
        <c:txPr>
          <a:bodyPr/>
          <a:lstStyle/>
          <a:p>
            <a:pPr>
              <a:defRPr sz="900"/>
            </a:pPr>
            <a:endParaRPr lang="cs-CZ"/>
          </a:p>
        </c:txPr>
        <c:crossAx val="237745280"/>
        <c:crosses val="autoZero"/>
        <c:auto val="1"/>
        <c:lblAlgn val="ctr"/>
        <c:lblOffset val="100"/>
        <c:noMultiLvlLbl val="0"/>
      </c:catAx>
      <c:valAx>
        <c:axId val="23774528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773120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'14.3'!$H$31:$H$38</c:f>
              <c:numCache>
                <c:formatCode>General</c:formatCode>
                <c:ptCount val="8"/>
              </c:numCache>
            </c:numRef>
          </c:cat>
          <c:val>
            <c:numRef>
              <c:f>'14.3'!$I$31:$I$38</c:f>
              <c:numCache>
                <c:formatCode>0.0%</c:formatCode>
                <c:ptCount val="8"/>
              </c:numCache>
            </c:numRef>
          </c:val>
          <c:extLst>
            <c:ext xmlns:c16="http://schemas.microsoft.com/office/drawing/2014/chart" uri="{C3380CC4-5D6E-409C-BE32-E72D297353CC}">
              <c16:uniqueId val="{00000000-D1A1-44DC-B712-E20257FC3DE5}"/>
            </c:ext>
          </c:extLst>
        </c:ser>
        <c:dLbls>
          <c:showLegendKey val="0"/>
          <c:showVal val="0"/>
          <c:showCatName val="0"/>
          <c:showSerName val="0"/>
          <c:showPercent val="0"/>
          <c:showBubbleSize val="0"/>
        </c:dLbls>
        <c:gapWidth val="150"/>
        <c:axId val="239674496"/>
        <c:axId val="239676032"/>
      </c:barChart>
      <c:catAx>
        <c:axId val="239674496"/>
        <c:scaling>
          <c:orientation val="minMax"/>
        </c:scaling>
        <c:delete val="0"/>
        <c:axPos val="l"/>
        <c:numFmt formatCode="General" sourceLinked="1"/>
        <c:majorTickMark val="none"/>
        <c:minorTickMark val="none"/>
        <c:tickLblPos val="nextTo"/>
        <c:txPr>
          <a:bodyPr/>
          <a:lstStyle/>
          <a:p>
            <a:pPr>
              <a:defRPr sz="900"/>
            </a:pPr>
            <a:endParaRPr lang="cs-CZ"/>
          </a:p>
        </c:txPr>
        <c:crossAx val="239676032"/>
        <c:crosses val="autoZero"/>
        <c:auto val="1"/>
        <c:lblAlgn val="ctr"/>
        <c:lblOffset val="100"/>
        <c:noMultiLvlLbl val="0"/>
      </c:catAx>
      <c:valAx>
        <c:axId val="23967603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67449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'14.3'!$J$31</c:f>
              <c:strCache>
                <c:ptCount val="1"/>
              </c:strCache>
            </c:strRef>
          </c:tx>
          <c:invertIfNegative val="0"/>
          <c:cat>
            <c:numRef>
              <c:f>'14.3'!$K$30:$M$30</c:f>
              <c:numCache>
                <c:formatCode>General</c:formatCode>
                <c:ptCount val="3"/>
              </c:numCache>
            </c:numRef>
          </c:cat>
          <c:val>
            <c:numRef>
              <c:f>'14.3'!$K$31:$M$31</c:f>
              <c:numCache>
                <c:formatCode>#\ ##0.0</c:formatCode>
                <c:ptCount val="3"/>
              </c:numCache>
            </c:numRef>
          </c:val>
          <c:extLst>
            <c:ext xmlns:c16="http://schemas.microsoft.com/office/drawing/2014/chart" uri="{C3380CC4-5D6E-409C-BE32-E72D297353CC}">
              <c16:uniqueId val="{00000000-5E00-4FCE-A12A-4B4C1DFBFB4B}"/>
            </c:ext>
          </c:extLst>
        </c:ser>
        <c:ser>
          <c:idx val="1"/>
          <c:order val="1"/>
          <c:tx>
            <c:strRef>
              <c:f>'14.3'!$J$32</c:f>
              <c:strCache>
                <c:ptCount val="1"/>
              </c:strCache>
            </c:strRef>
          </c:tx>
          <c:invertIfNegative val="0"/>
          <c:cat>
            <c:numRef>
              <c:f>'14.3'!$K$30:$M$30</c:f>
              <c:numCache>
                <c:formatCode>General</c:formatCode>
                <c:ptCount val="3"/>
              </c:numCache>
            </c:numRef>
          </c:cat>
          <c:val>
            <c:numRef>
              <c:f>'14.3'!$K$32:$M$32</c:f>
              <c:numCache>
                <c:formatCode>#\ ##0.0</c:formatCode>
                <c:ptCount val="3"/>
              </c:numCache>
            </c:numRef>
          </c:val>
          <c:extLst>
            <c:ext xmlns:c16="http://schemas.microsoft.com/office/drawing/2014/chart" uri="{C3380CC4-5D6E-409C-BE32-E72D297353CC}">
              <c16:uniqueId val="{00000001-5E00-4FCE-A12A-4B4C1DFBFB4B}"/>
            </c:ext>
          </c:extLst>
        </c:ser>
        <c:ser>
          <c:idx val="2"/>
          <c:order val="2"/>
          <c:tx>
            <c:strRef>
              <c:f>'14.3'!$J$33</c:f>
              <c:strCache>
                <c:ptCount val="1"/>
              </c:strCache>
            </c:strRef>
          </c:tx>
          <c:invertIfNegative val="0"/>
          <c:cat>
            <c:numRef>
              <c:f>'14.3'!$K$30:$M$30</c:f>
              <c:numCache>
                <c:formatCode>General</c:formatCode>
                <c:ptCount val="3"/>
              </c:numCache>
            </c:numRef>
          </c:cat>
          <c:val>
            <c:numRef>
              <c:f>'14.3'!$K$33:$M$33</c:f>
              <c:numCache>
                <c:formatCode>#\ ##0.0</c:formatCode>
                <c:ptCount val="3"/>
              </c:numCache>
            </c:numRef>
          </c:val>
          <c:extLst>
            <c:ext xmlns:c16="http://schemas.microsoft.com/office/drawing/2014/chart" uri="{C3380CC4-5D6E-409C-BE32-E72D297353CC}">
              <c16:uniqueId val="{00000002-5E00-4FCE-A12A-4B4C1DFBFB4B}"/>
            </c:ext>
          </c:extLst>
        </c:ser>
        <c:ser>
          <c:idx val="3"/>
          <c:order val="3"/>
          <c:tx>
            <c:strRef>
              <c:f>'14.3'!$J$34</c:f>
              <c:strCache>
                <c:ptCount val="1"/>
              </c:strCache>
            </c:strRef>
          </c:tx>
          <c:invertIfNegative val="0"/>
          <c:cat>
            <c:numRef>
              <c:f>'14.3'!$K$30:$M$30</c:f>
              <c:numCache>
                <c:formatCode>General</c:formatCode>
                <c:ptCount val="3"/>
              </c:numCache>
            </c:numRef>
          </c:cat>
          <c:val>
            <c:numRef>
              <c:f>'14.3'!$K$34:$M$34</c:f>
              <c:numCache>
                <c:formatCode>#\ ##0.0</c:formatCode>
                <c:ptCount val="3"/>
              </c:numCache>
            </c:numRef>
          </c:val>
          <c:extLst>
            <c:ext xmlns:c16="http://schemas.microsoft.com/office/drawing/2014/chart" uri="{C3380CC4-5D6E-409C-BE32-E72D297353CC}">
              <c16:uniqueId val="{00000003-5E00-4FCE-A12A-4B4C1DFBFB4B}"/>
            </c:ext>
          </c:extLst>
        </c:ser>
        <c:ser>
          <c:idx val="4"/>
          <c:order val="4"/>
          <c:tx>
            <c:strRef>
              <c:f>'14.3'!$J$35</c:f>
              <c:strCache>
                <c:ptCount val="1"/>
              </c:strCache>
            </c:strRef>
          </c:tx>
          <c:invertIfNegative val="0"/>
          <c:cat>
            <c:numRef>
              <c:f>'14.3'!$K$30:$M$30</c:f>
              <c:numCache>
                <c:formatCode>General</c:formatCode>
                <c:ptCount val="3"/>
              </c:numCache>
            </c:numRef>
          </c:cat>
          <c:val>
            <c:numRef>
              <c:f>'14.3'!$K$35:$M$35</c:f>
              <c:numCache>
                <c:formatCode>#\ ##0.0</c:formatCode>
                <c:ptCount val="3"/>
              </c:numCache>
            </c:numRef>
          </c:val>
          <c:extLst>
            <c:ext xmlns:c16="http://schemas.microsoft.com/office/drawing/2014/chart" uri="{C3380CC4-5D6E-409C-BE32-E72D297353CC}">
              <c16:uniqueId val="{00000004-5E00-4FCE-A12A-4B4C1DFBFB4B}"/>
            </c:ext>
          </c:extLst>
        </c:ser>
        <c:ser>
          <c:idx val="5"/>
          <c:order val="5"/>
          <c:tx>
            <c:strRef>
              <c:f>'14.3'!$J$36</c:f>
              <c:strCache>
                <c:ptCount val="1"/>
              </c:strCache>
            </c:strRef>
          </c:tx>
          <c:invertIfNegative val="0"/>
          <c:cat>
            <c:numRef>
              <c:f>'14.3'!$K$30:$M$30</c:f>
              <c:numCache>
                <c:formatCode>General</c:formatCode>
                <c:ptCount val="3"/>
              </c:numCache>
            </c:numRef>
          </c:cat>
          <c:val>
            <c:numRef>
              <c:f>'14.3'!$K$36:$M$36</c:f>
              <c:numCache>
                <c:formatCode>#\ ##0.0</c:formatCode>
                <c:ptCount val="3"/>
              </c:numCache>
            </c:numRef>
          </c:val>
          <c:extLst>
            <c:ext xmlns:c16="http://schemas.microsoft.com/office/drawing/2014/chart" uri="{C3380CC4-5D6E-409C-BE32-E72D297353CC}">
              <c16:uniqueId val="{00000005-5E00-4FCE-A12A-4B4C1DFBFB4B}"/>
            </c:ext>
          </c:extLst>
        </c:ser>
        <c:ser>
          <c:idx val="6"/>
          <c:order val="6"/>
          <c:tx>
            <c:strRef>
              <c:f>'14.3'!$J$37</c:f>
              <c:strCache>
                <c:ptCount val="1"/>
              </c:strCache>
            </c:strRef>
          </c:tx>
          <c:invertIfNegative val="0"/>
          <c:cat>
            <c:numRef>
              <c:f>'14.3'!$K$30:$M$30</c:f>
              <c:numCache>
                <c:formatCode>General</c:formatCode>
                <c:ptCount val="3"/>
              </c:numCache>
            </c:numRef>
          </c:cat>
          <c:val>
            <c:numRef>
              <c:f>'14.3'!$K$37:$M$37</c:f>
              <c:numCache>
                <c:formatCode>#\ ##0.0</c:formatCode>
                <c:ptCount val="3"/>
              </c:numCache>
            </c:numRef>
          </c:val>
          <c:extLst>
            <c:ext xmlns:c16="http://schemas.microsoft.com/office/drawing/2014/chart" uri="{C3380CC4-5D6E-409C-BE32-E72D297353CC}">
              <c16:uniqueId val="{00000006-5E00-4FCE-A12A-4B4C1DFBFB4B}"/>
            </c:ext>
          </c:extLst>
        </c:ser>
        <c:ser>
          <c:idx val="7"/>
          <c:order val="7"/>
          <c:tx>
            <c:strRef>
              <c:f>'14.3'!$J$38</c:f>
              <c:strCache>
                <c:ptCount val="1"/>
              </c:strCache>
            </c:strRef>
          </c:tx>
          <c:spPr>
            <a:solidFill>
              <a:srgbClr val="FFC000"/>
            </a:solidFill>
          </c:spPr>
          <c:invertIfNegative val="0"/>
          <c:cat>
            <c:numRef>
              <c:f>'14.3'!$K$30:$M$30</c:f>
              <c:numCache>
                <c:formatCode>General</c:formatCode>
                <c:ptCount val="3"/>
              </c:numCache>
            </c:numRef>
          </c:cat>
          <c:val>
            <c:numRef>
              <c:f>'14.3'!$K$38:$M$38</c:f>
              <c:numCache>
                <c:formatCode>#\ ##0.0</c:formatCode>
                <c:ptCount val="3"/>
              </c:numCache>
            </c:numRef>
          </c:val>
          <c:extLst>
            <c:ext xmlns:c16="http://schemas.microsoft.com/office/drawing/2014/chart" uri="{C3380CC4-5D6E-409C-BE32-E72D297353CC}">
              <c16:uniqueId val="{00000007-5E00-4FCE-A12A-4B4C1DFBFB4B}"/>
            </c:ext>
          </c:extLst>
        </c:ser>
        <c:dLbls>
          <c:showLegendKey val="0"/>
          <c:showVal val="0"/>
          <c:showCatName val="0"/>
          <c:showSerName val="0"/>
          <c:showPercent val="0"/>
          <c:showBubbleSize val="0"/>
        </c:dLbls>
        <c:gapWidth val="150"/>
        <c:overlap val="100"/>
        <c:axId val="239725568"/>
        <c:axId val="239731456"/>
      </c:barChart>
      <c:catAx>
        <c:axId val="239725568"/>
        <c:scaling>
          <c:orientation val="minMax"/>
        </c:scaling>
        <c:delete val="0"/>
        <c:axPos val="b"/>
        <c:numFmt formatCode="General" sourceLinked="1"/>
        <c:majorTickMark val="none"/>
        <c:minorTickMark val="none"/>
        <c:tickLblPos val="nextTo"/>
        <c:txPr>
          <a:bodyPr/>
          <a:lstStyle/>
          <a:p>
            <a:pPr>
              <a:defRPr sz="900"/>
            </a:pPr>
            <a:endParaRPr lang="cs-CZ"/>
          </a:p>
        </c:txPr>
        <c:crossAx val="239731456"/>
        <c:crosses val="autoZero"/>
        <c:auto val="1"/>
        <c:lblAlgn val="ctr"/>
        <c:lblOffset val="100"/>
        <c:noMultiLvlLbl val="0"/>
      </c:catAx>
      <c:valAx>
        <c:axId val="23973145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72556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'14.3'!$L$19:$L$26</c:f>
              <c:numCache>
                <c:formatCode>General</c:formatCode>
                <c:ptCount val="8"/>
              </c:numCache>
            </c:numRef>
          </c:cat>
          <c:val>
            <c:numRef>
              <c:f>'14.3'!$M$19:$M$26</c:f>
              <c:numCache>
                <c:formatCode>0.0%</c:formatCode>
                <c:ptCount val="8"/>
              </c:numCache>
            </c:numRef>
          </c:val>
          <c:extLst>
            <c:ext xmlns:c16="http://schemas.microsoft.com/office/drawing/2014/chart" uri="{C3380CC4-5D6E-409C-BE32-E72D297353CC}">
              <c16:uniqueId val="{00000000-4C11-4650-B0ED-83934329EAD8}"/>
            </c:ext>
          </c:extLst>
        </c:ser>
        <c:dLbls>
          <c:showLegendKey val="0"/>
          <c:showVal val="0"/>
          <c:showCatName val="0"/>
          <c:showSerName val="0"/>
          <c:showPercent val="0"/>
          <c:showBubbleSize val="0"/>
        </c:dLbls>
        <c:gapWidth val="150"/>
        <c:axId val="239769088"/>
        <c:axId val="239770624"/>
      </c:barChart>
      <c:catAx>
        <c:axId val="239769088"/>
        <c:scaling>
          <c:orientation val="minMax"/>
        </c:scaling>
        <c:delete val="0"/>
        <c:axPos val="l"/>
        <c:numFmt formatCode="General" sourceLinked="1"/>
        <c:majorTickMark val="none"/>
        <c:minorTickMark val="none"/>
        <c:tickLblPos val="nextTo"/>
        <c:txPr>
          <a:bodyPr/>
          <a:lstStyle/>
          <a:p>
            <a:pPr>
              <a:defRPr sz="900"/>
            </a:pPr>
            <a:endParaRPr lang="cs-CZ"/>
          </a:p>
        </c:txPr>
        <c:crossAx val="239770624"/>
        <c:crosses val="autoZero"/>
        <c:auto val="1"/>
        <c:lblAlgn val="ctr"/>
        <c:lblOffset val="100"/>
        <c:noMultiLvlLbl val="0"/>
      </c:catAx>
      <c:valAx>
        <c:axId val="2397706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7690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AFD1-42E3-A09A-2EB65BD5C696}"/>
              </c:ext>
            </c:extLst>
          </c:dPt>
          <c:cat>
            <c:numRef>
              <c:f>'14.4'!$J$19:$J$26</c:f>
              <c:numCache>
                <c:formatCode>General</c:formatCode>
                <c:ptCount val="8"/>
              </c:numCache>
            </c:numRef>
          </c:cat>
          <c:val>
            <c:numRef>
              <c:f>'14.4'!$K$19:$K$26</c:f>
              <c:numCache>
                <c:formatCode>General</c:formatCode>
                <c:ptCount val="8"/>
              </c:numCache>
            </c:numRef>
          </c:val>
          <c:extLst>
            <c:ext xmlns:c16="http://schemas.microsoft.com/office/drawing/2014/chart" uri="{C3380CC4-5D6E-409C-BE32-E72D297353CC}">
              <c16:uniqueId val="{00000002-AFD1-42E3-A09A-2EB65BD5C696}"/>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'14.4'!$H$19:$H$22</c:f>
              <c:numCache>
                <c:formatCode>0.0</c:formatCode>
                <c:ptCount val="4"/>
              </c:numCache>
            </c:numRef>
          </c:cat>
          <c:val>
            <c:numRef>
              <c:f>'14.4'!$I$19:$I$22</c:f>
              <c:numCache>
                <c:formatCode>0.0%</c:formatCode>
                <c:ptCount val="4"/>
              </c:numCache>
            </c:numRef>
          </c:val>
          <c:extLst>
            <c:ext xmlns:c16="http://schemas.microsoft.com/office/drawing/2014/chart" uri="{C3380CC4-5D6E-409C-BE32-E72D297353CC}">
              <c16:uniqueId val="{00000000-9D38-4C24-8E59-BCB619006B43}"/>
            </c:ext>
          </c:extLst>
        </c:ser>
        <c:dLbls>
          <c:showLegendKey val="0"/>
          <c:showVal val="0"/>
          <c:showCatName val="0"/>
          <c:showSerName val="0"/>
          <c:showPercent val="0"/>
          <c:showBubbleSize val="0"/>
        </c:dLbls>
        <c:gapWidth val="150"/>
        <c:axId val="239521152"/>
        <c:axId val="239535232"/>
      </c:barChart>
      <c:catAx>
        <c:axId val="239521152"/>
        <c:scaling>
          <c:orientation val="maxMin"/>
        </c:scaling>
        <c:delete val="0"/>
        <c:axPos val="l"/>
        <c:numFmt formatCode="0.0" sourceLinked="1"/>
        <c:majorTickMark val="none"/>
        <c:minorTickMark val="none"/>
        <c:tickLblPos val="nextTo"/>
        <c:txPr>
          <a:bodyPr/>
          <a:lstStyle/>
          <a:p>
            <a:pPr>
              <a:defRPr sz="900"/>
            </a:pPr>
            <a:endParaRPr lang="cs-CZ"/>
          </a:p>
        </c:txPr>
        <c:crossAx val="239535232"/>
        <c:crosses val="autoZero"/>
        <c:auto val="1"/>
        <c:lblAlgn val="ctr"/>
        <c:lblOffset val="100"/>
        <c:noMultiLvlLbl val="0"/>
      </c:catAx>
      <c:valAx>
        <c:axId val="23953523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952115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'14.4'!$H$31:$H$38</c:f>
              <c:numCache>
                <c:formatCode>General</c:formatCode>
                <c:ptCount val="8"/>
              </c:numCache>
            </c:numRef>
          </c:cat>
          <c:val>
            <c:numRef>
              <c:f>'14.4'!$I$31:$I$38</c:f>
              <c:numCache>
                <c:formatCode>0.0%</c:formatCode>
                <c:ptCount val="8"/>
              </c:numCache>
            </c:numRef>
          </c:val>
          <c:extLst>
            <c:ext xmlns:c16="http://schemas.microsoft.com/office/drawing/2014/chart" uri="{C3380CC4-5D6E-409C-BE32-E72D297353CC}">
              <c16:uniqueId val="{00000000-6E11-4256-AABF-09B2A48053F5}"/>
            </c:ext>
          </c:extLst>
        </c:ser>
        <c:dLbls>
          <c:showLegendKey val="0"/>
          <c:showVal val="0"/>
          <c:showCatName val="0"/>
          <c:showSerName val="0"/>
          <c:showPercent val="0"/>
          <c:showBubbleSize val="0"/>
        </c:dLbls>
        <c:gapWidth val="150"/>
        <c:axId val="239551616"/>
        <c:axId val="239553152"/>
      </c:barChart>
      <c:catAx>
        <c:axId val="239551616"/>
        <c:scaling>
          <c:orientation val="minMax"/>
        </c:scaling>
        <c:delete val="0"/>
        <c:axPos val="l"/>
        <c:numFmt formatCode="General" sourceLinked="1"/>
        <c:majorTickMark val="none"/>
        <c:minorTickMark val="none"/>
        <c:tickLblPos val="nextTo"/>
        <c:txPr>
          <a:bodyPr/>
          <a:lstStyle/>
          <a:p>
            <a:pPr>
              <a:defRPr sz="900"/>
            </a:pPr>
            <a:endParaRPr lang="cs-CZ"/>
          </a:p>
        </c:txPr>
        <c:crossAx val="239553152"/>
        <c:crosses val="autoZero"/>
        <c:auto val="1"/>
        <c:lblAlgn val="ctr"/>
        <c:lblOffset val="100"/>
        <c:noMultiLvlLbl val="0"/>
      </c:catAx>
      <c:valAx>
        <c:axId val="23955315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55161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'14.4'!$J$31</c:f>
              <c:strCache>
                <c:ptCount val="1"/>
              </c:strCache>
            </c:strRef>
          </c:tx>
          <c:invertIfNegative val="0"/>
          <c:cat>
            <c:numRef>
              <c:f>'14.4'!$K$30:$M$30</c:f>
              <c:numCache>
                <c:formatCode>General</c:formatCode>
                <c:ptCount val="3"/>
              </c:numCache>
            </c:numRef>
          </c:cat>
          <c:val>
            <c:numRef>
              <c:f>'14.4'!$K$31:$M$31</c:f>
              <c:numCache>
                <c:formatCode>#\ ##0.0</c:formatCode>
                <c:ptCount val="3"/>
              </c:numCache>
            </c:numRef>
          </c:val>
          <c:extLst>
            <c:ext xmlns:c16="http://schemas.microsoft.com/office/drawing/2014/chart" uri="{C3380CC4-5D6E-409C-BE32-E72D297353CC}">
              <c16:uniqueId val="{00000000-ED0F-482C-A2BD-14FF18E13774}"/>
            </c:ext>
          </c:extLst>
        </c:ser>
        <c:ser>
          <c:idx val="1"/>
          <c:order val="1"/>
          <c:tx>
            <c:strRef>
              <c:f>'14.4'!$J$32</c:f>
              <c:strCache>
                <c:ptCount val="1"/>
              </c:strCache>
            </c:strRef>
          </c:tx>
          <c:invertIfNegative val="0"/>
          <c:cat>
            <c:numRef>
              <c:f>'14.4'!$K$30:$M$30</c:f>
              <c:numCache>
                <c:formatCode>General</c:formatCode>
                <c:ptCount val="3"/>
              </c:numCache>
            </c:numRef>
          </c:cat>
          <c:val>
            <c:numRef>
              <c:f>'14.4'!$K$32:$M$32</c:f>
              <c:numCache>
                <c:formatCode>#\ ##0.0</c:formatCode>
                <c:ptCount val="3"/>
              </c:numCache>
            </c:numRef>
          </c:val>
          <c:extLst>
            <c:ext xmlns:c16="http://schemas.microsoft.com/office/drawing/2014/chart" uri="{C3380CC4-5D6E-409C-BE32-E72D297353CC}">
              <c16:uniqueId val="{00000001-ED0F-482C-A2BD-14FF18E13774}"/>
            </c:ext>
          </c:extLst>
        </c:ser>
        <c:ser>
          <c:idx val="2"/>
          <c:order val="2"/>
          <c:tx>
            <c:strRef>
              <c:f>'14.4'!$J$33</c:f>
              <c:strCache>
                <c:ptCount val="1"/>
              </c:strCache>
            </c:strRef>
          </c:tx>
          <c:invertIfNegative val="0"/>
          <c:cat>
            <c:numRef>
              <c:f>'14.4'!$K$30:$M$30</c:f>
              <c:numCache>
                <c:formatCode>General</c:formatCode>
                <c:ptCount val="3"/>
              </c:numCache>
            </c:numRef>
          </c:cat>
          <c:val>
            <c:numRef>
              <c:f>'14.4'!$K$33:$M$33</c:f>
              <c:numCache>
                <c:formatCode>#\ ##0.0</c:formatCode>
                <c:ptCount val="3"/>
              </c:numCache>
            </c:numRef>
          </c:val>
          <c:extLst>
            <c:ext xmlns:c16="http://schemas.microsoft.com/office/drawing/2014/chart" uri="{C3380CC4-5D6E-409C-BE32-E72D297353CC}">
              <c16:uniqueId val="{00000002-ED0F-482C-A2BD-14FF18E13774}"/>
            </c:ext>
          </c:extLst>
        </c:ser>
        <c:ser>
          <c:idx val="3"/>
          <c:order val="3"/>
          <c:tx>
            <c:strRef>
              <c:f>'14.4'!$J$34</c:f>
              <c:strCache>
                <c:ptCount val="1"/>
              </c:strCache>
            </c:strRef>
          </c:tx>
          <c:invertIfNegative val="0"/>
          <c:cat>
            <c:numRef>
              <c:f>'14.4'!$K$30:$M$30</c:f>
              <c:numCache>
                <c:formatCode>General</c:formatCode>
                <c:ptCount val="3"/>
              </c:numCache>
            </c:numRef>
          </c:cat>
          <c:val>
            <c:numRef>
              <c:f>'14.4'!$K$34:$M$34</c:f>
              <c:numCache>
                <c:formatCode>#\ ##0.0</c:formatCode>
                <c:ptCount val="3"/>
              </c:numCache>
            </c:numRef>
          </c:val>
          <c:extLst>
            <c:ext xmlns:c16="http://schemas.microsoft.com/office/drawing/2014/chart" uri="{C3380CC4-5D6E-409C-BE32-E72D297353CC}">
              <c16:uniqueId val="{00000003-ED0F-482C-A2BD-14FF18E13774}"/>
            </c:ext>
          </c:extLst>
        </c:ser>
        <c:ser>
          <c:idx val="4"/>
          <c:order val="4"/>
          <c:tx>
            <c:strRef>
              <c:f>'14.4'!$J$35</c:f>
              <c:strCache>
                <c:ptCount val="1"/>
              </c:strCache>
            </c:strRef>
          </c:tx>
          <c:invertIfNegative val="0"/>
          <c:cat>
            <c:numRef>
              <c:f>'14.4'!$K$30:$M$30</c:f>
              <c:numCache>
                <c:formatCode>General</c:formatCode>
                <c:ptCount val="3"/>
              </c:numCache>
            </c:numRef>
          </c:cat>
          <c:val>
            <c:numRef>
              <c:f>'14.4'!$K$35:$M$35</c:f>
              <c:numCache>
                <c:formatCode>#\ ##0.0</c:formatCode>
                <c:ptCount val="3"/>
              </c:numCache>
            </c:numRef>
          </c:val>
          <c:extLst>
            <c:ext xmlns:c16="http://schemas.microsoft.com/office/drawing/2014/chart" uri="{C3380CC4-5D6E-409C-BE32-E72D297353CC}">
              <c16:uniqueId val="{00000004-ED0F-482C-A2BD-14FF18E13774}"/>
            </c:ext>
          </c:extLst>
        </c:ser>
        <c:ser>
          <c:idx val="5"/>
          <c:order val="5"/>
          <c:tx>
            <c:strRef>
              <c:f>'14.4'!$J$36</c:f>
              <c:strCache>
                <c:ptCount val="1"/>
              </c:strCache>
            </c:strRef>
          </c:tx>
          <c:invertIfNegative val="0"/>
          <c:cat>
            <c:numRef>
              <c:f>'14.4'!$K$30:$M$30</c:f>
              <c:numCache>
                <c:formatCode>General</c:formatCode>
                <c:ptCount val="3"/>
              </c:numCache>
            </c:numRef>
          </c:cat>
          <c:val>
            <c:numRef>
              <c:f>'14.4'!$K$36:$M$36</c:f>
              <c:numCache>
                <c:formatCode>#\ ##0.0</c:formatCode>
                <c:ptCount val="3"/>
              </c:numCache>
            </c:numRef>
          </c:val>
          <c:extLst>
            <c:ext xmlns:c16="http://schemas.microsoft.com/office/drawing/2014/chart" uri="{C3380CC4-5D6E-409C-BE32-E72D297353CC}">
              <c16:uniqueId val="{00000005-ED0F-482C-A2BD-14FF18E13774}"/>
            </c:ext>
          </c:extLst>
        </c:ser>
        <c:ser>
          <c:idx val="6"/>
          <c:order val="6"/>
          <c:tx>
            <c:strRef>
              <c:f>'14.4'!$J$37</c:f>
              <c:strCache>
                <c:ptCount val="1"/>
              </c:strCache>
            </c:strRef>
          </c:tx>
          <c:invertIfNegative val="0"/>
          <c:cat>
            <c:numRef>
              <c:f>'14.4'!$K$30:$M$30</c:f>
              <c:numCache>
                <c:formatCode>General</c:formatCode>
                <c:ptCount val="3"/>
              </c:numCache>
            </c:numRef>
          </c:cat>
          <c:val>
            <c:numRef>
              <c:f>'14.4'!$K$37:$M$37</c:f>
              <c:numCache>
                <c:formatCode>#\ ##0.0</c:formatCode>
                <c:ptCount val="3"/>
              </c:numCache>
            </c:numRef>
          </c:val>
          <c:extLst>
            <c:ext xmlns:c16="http://schemas.microsoft.com/office/drawing/2014/chart" uri="{C3380CC4-5D6E-409C-BE32-E72D297353CC}">
              <c16:uniqueId val="{00000006-ED0F-482C-A2BD-14FF18E13774}"/>
            </c:ext>
          </c:extLst>
        </c:ser>
        <c:ser>
          <c:idx val="7"/>
          <c:order val="7"/>
          <c:tx>
            <c:strRef>
              <c:f>'14.4'!$J$38</c:f>
              <c:strCache>
                <c:ptCount val="1"/>
              </c:strCache>
            </c:strRef>
          </c:tx>
          <c:spPr>
            <a:solidFill>
              <a:srgbClr val="FFC000"/>
            </a:solidFill>
          </c:spPr>
          <c:invertIfNegative val="0"/>
          <c:cat>
            <c:numRef>
              <c:f>'14.4'!$K$30:$M$30</c:f>
              <c:numCache>
                <c:formatCode>General</c:formatCode>
                <c:ptCount val="3"/>
              </c:numCache>
            </c:numRef>
          </c:cat>
          <c:val>
            <c:numRef>
              <c:f>'14.4'!$K$38:$M$38</c:f>
              <c:numCache>
                <c:formatCode>#\ ##0.0</c:formatCode>
                <c:ptCount val="3"/>
              </c:numCache>
            </c:numRef>
          </c:val>
          <c:extLst>
            <c:ext xmlns:c16="http://schemas.microsoft.com/office/drawing/2014/chart" uri="{C3380CC4-5D6E-409C-BE32-E72D297353CC}">
              <c16:uniqueId val="{00000007-ED0F-482C-A2BD-14FF18E13774}"/>
            </c:ext>
          </c:extLst>
        </c:ser>
        <c:dLbls>
          <c:showLegendKey val="0"/>
          <c:showVal val="0"/>
          <c:showCatName val="0"/>
          <c:showSerName val="0"/>
          <c:showPercent val="0"/>
          <c:showBubbleSize val="0"/>
        </c:dLbls>
        <c:gapWidth val="150"/>
        <c:overlap val="100"/>
        <c:axId val="239619072"/>
        <c:axId val="239629056"/>
      </c:barChart>
      <c:catAx>
        <c:axId val="239619072"/>
        <c:scaling>
          <c:orientation val="minMax"/>
        </c:scaling>
        <c:delete val="0"/>
        <c:axPos val="b"/>
        <c:numFmt formatCode="General" sourceLinked="1"/>
        <c:majorTickMark val="none"/>
        <c:minorTickMark val="none"/>
        <c:tickLblPos val="nextTo"/>
        <c:txPr>
          <a:bodyPr/>
          <a:lstStyle/>
          <a:p>
            <a:pPr>
              <a:defRPr sz="900"/>
            </a:pPr>
            <a:endParaRPr lang="cs-CZ"/>
          </a:p>
        </c:txPr>
        <c:crossAx val="239629056"/>
        <c:crosses val="autoZero"/>
        <c:auto val="1"/>
        <c:lblAlgn val="ctr"/>
        <c:lblOffset val="100"/>
        <c:noMultiLvlLbl val="0"/>
      </c:catAx>
      <c:valAx>
        <c:axId val="23962905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61907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solidFill>
                  <a:schemeClr val="tx2"/>
                </a:solidFill>
              </a:rPr>
              <a:t>Podíl </a:t>
            </a:r>
            <a:r>
              <a:rPr lang="cs-CZ" sz="1000">
                <a:solidFill>
                  <a:schemeClr val="tx2"/>
                </a:solidFill>
              </a:rPr>
              <a:t>krajů ČR na výrobě tepla brutto</a:t>
            </a:r>
            <a:endParaRPr lang="en-US" sz="1000">
              <a:solidFill>
                <a:schemeClr val="tx2"/>
              </a:solidFill>
            </a:endParaRPr>
          </a:p>
        </c:rich>
      </c:tx>
      <c:layout>
        <c:manualLayout>
          <c:xMode val="edge"/>
          <c:yMode val="edge"/>
          <c:x val="1.8182001342337658E-2"/>
          <c:y val="6.3282122037282623E-3"/>
        </c:manualLayout>
      </c:layout>
      <c:overlay val="0"/>
      <c:spPr>
        <a:solidFill>
          <a:sysClr val="window" lastClr="FFFFFF"/>
        </a:solidFill>
      </c:spPr>
    </c:title>
    <c:autoTitleDeleted val="0"/>
    <c:plotArea>
      <c:layout/>
      <c:doughnutChart>
        <c:varyColors val="1"/>
        <c:ser>
          <c:idx val="0"/>
          <c:order val="0"/>
          <c:dPt>
            <c:idx val="0"/>
            <c:bubble3D val="0"/>
            <c:spPr>
              <a:solidFill>
                <a:schemeClr val="accent1"/>
              </a:solidFill>
            </c:spPr>
            <c:extLst>
              <c:ext xmlns:c16="http://schemas.microsoft.com/office/drawing/2014/chart" uri="{C3380CC4-5D6E-409C-BE32-E72D297353CC}">
                <c16:uniqueId val="{00000036-8D3F-49FF-99F5-84FA02CAA939}"/>
              </c:ext>
            </c:extLst>
          </c:dPt>
          <c:dPt>
            <c:idx val="1"/>
            <c:bubble3D val="0"/>
            <c:spPr>
              <a:solidFill>
                <a:schemeClr val="accent2"/>
              </a:solidFill>
            </c:spPr>
            <c:extLst>
              <c:ext xmlns:c16="http://schemas.microsoft.com/office/drawing/2014/chart" uri="{C3380CC4-5D6E-409C-BE32-E72D297353CC}">
                <c16:uniqueId val="{00000035-8D3F-49FF-99F5-84FA02CAA939}"/>
              </c:ext>
            </c:extLst>
          </c:dPt>
          <c:dPt>
            <c:idx val="2"/>
            <c:bubble3D val="0"/>
            <c:spPr>
              <a:solidFill>
                <a:schemeClr val="accent3"/>
              </a:solidFill>
            </c:spPr>
            <c:extLst>
              <c:ext xmlns:c16="http://schemas.microsoft.com/office/drawing/2014/chart" uri="{C3380CC4-5D6E-409C-BE32-E72D297353CC}">
                <c16:uniqueId val="{00000034-8D3F-49FF-99F5-84FA02CAA939}"/>
              </c:ext>
            </c:extLst>
          </c:dPt>
          <c:dPt>
            <c:idx val="3"/>
            <c:bubble3D val="0"/>
            <c:spPr>
              <a:solidFill>
                <a:schemeClr val="accent4"/>
              </a:solidFill>
            </c:spPr>
            <c:extLst>
              <c:ext xmlns:c16="http://schemas.microsoft.com/office/drawing/2014/chart" uri="{C3380CC4-5D6E-409C-BE32-E72D297353CC}">
                <c16:uniqueId val="{00000033-8D3F-49FF-99F5-84FA02CAA939}"/>
              </c:ext>
            </c:extLst>
          </c:dPt>
          <c:dPt>
            <c:idx val="4"/>
            <c:bubble3D val="0"/>
            <c:spPr>
              <a:solidFill>
                <a:schemeClr val="accent5"/>
              </a:solidFill>
            </c:spPr>
            <c:extLst>
              <c:ext xmlns:c16="http://schemas.microsoft.com/office/drawing/2014/chart" uri="{C3380CC4-5D6E-409C-BE32-E72D297353CC}">
                <c16:uniqueId val="{00000032-8D3F-49FF-99F5-84FA02CAA939}"/>
              </c:ext>
            </c:extLst>
          </c:dPt>
          <c:dPt>
            <c:idx val="5"/>
            <c:bubble3D val="0"/>
            <c:spPr>
              <a:solidFill>
                <a:schemeClr val="accent6"/>
              </a:solidFill>
            </c:spPr>
            <c:extLst>
              <c:ext xmlns:c16="http://schemas.microsoft.com/office/drawing/2014/chart" uri="{C3380CC4-5D6E-409C-BE32-E72D297353CC}">
                <c16:uniqueId val="{00000000-70AB-453B-9F1F-CDB317E7DB5E}"/>
              </c:ext>
            </c:extLst>
          </c:dPt>
          <c:dPt>
            <c:idx val="6"/>
            <c:bubble3D val="0"/>
            <c:spPr>
              <a:solidFill>
                <a:srgbClr val="F0948F"/>
              </a:solidFill>
            </c:spPr>
            <c:extLst>
              <c:ext xmlns:c16="http://schemas.microsoft.com/office/drawing/2014/chart" uri="{C3380CC4-5D6E-409C-BE32-E72D297353CC}">
                <c16:uniqueId val="{00000031-8D3F-49FF-99F5-84FA02CAA939}"/>
              </c:ext>
            </c:extLst>
          </c:dPt>
          <c:dPt>
            <c:idx val="7"/>
            <c:bubble3D val="0"/>
            <c:spPr>
              <a:solidFill>
                <a:srgbClr val="F7C9C7"/>
              </a:solidFill>
            </c:spPr>
            <c:extLst>
              <c:ext xmlns:c16="http://schemas.microsoft.com/office/drawing/2014/chart" uri="{C3380CC4-5D6E-409C-BE32-E72D297353CC}">
                <c16:uniqueId val="{00000001-70AB-453B-9F1F-CDB317E7DB5E}"/>
              </c:ext>
            </c:extLst>
          </c:dPt>
          <c:dPt>
            <c:idx val="8"/>
            <c:bubble3D val="0"/>
            <c:spPr>
              <a:solidFill>
                <a:schemeClr val="tx1"/>
              </a:solidFill>
            </c:spPr>
            <c:extLst>
              <c:ext xmlns:c16="http://schemas.microsoft.com/office/drawing/2014/chart" uri="{C3380CC4-5D6E-409C-BE32-E72D297353CC}">
                <c16:uniqueId val="{00000002-A88C-417D-8E14-13190C6E193A}"/>
              </c:ext>
            </c:extLst>
          </c:dPt>
          <c:dPt>
            <c:idx val="9"/>
            <c:bubble3D val="0"/>
            <c:spPr>
              <a:solidFill>
                <a:srgbClr val="646363"/>
              </a:solidFill>
            </c:spPr>
            <c:extLst>
              <c:ext xmlns:c16="http://schemas.microsoft.com/office/drawing/2014/chart" uri="{C3380CC4-5D6E-409C-BE32-E72D297353CC}">
                <c16:uniqueId val="{00000030-8D3F-49FF-99F5-84FA02CAA939}"/>
              </c:ext>
            </c:extLst>
          </c:dPt>
          <c:dPt>
            <c:idx val="10"/>
            <c:bubble3D val="0"/>
            <c:spPr>
              <a:solidFill>
                <a:srgbClr val="9D9D9C"/>
              </a:solidFill>
            </c:spPr>
            <c:extLst>
              <c:ext xmlns:c16="http://schemas.microsoft.com/office/drawing/2014/chart" uri="{C3380CC4-5D6E-409C-BE32-E72D297353CC}">
                <c16:uniqueId val="{0000002F-8D3F-49FF-99F5-84FA02CAA939}"/>
              </c:ext>
            </c:extLst>
          </c:dPt>
          <c:dPt>
            <c:idx val="11"/>
            <c:bubble3D val="0"/>
            <c:spPr>
              <a:solidFill>
                <a:srgbClr val="D0D0D0"/>
              </a:solidFill>
            </c:spPr>
            <c:extLst>
              <c:ext xmlns:c16="http://schemas.microsoft.com/office/drawing/2014/chart" uri="{C3380CC4-5D6E-409C-BE32-E72D297353CC}">
                <c16:uniqueId val="{0000002E-8D3F-49FF-99F5-84FA02CAA939}"/>
              </c:ext>
            </c:extLst>
          </c:dPt>
          <c:dPt>
            <c:idx val="12"/>
            <c:bubble3D val="0"/>
            <c:spPr>
              <a:pattFill prst="ltUpDiag">
                <a:fgClr>
                  <a:schemeClr val="accent1"/>
                </a:fgClr>
                <a:bgClr>
                  <a:schemeClr val="bg1"/>
                </a:bgClr>
              </a:pattFill>
            </c:spPr>
            <c:extLst>
              <c:ext xmlns:c16="http://schemas.microsoft.com/office/drawing/2014/chart" uri="{C3380CC4-5D6E-409C-BE32-E72D297353CC}">
                <c16:uniqueId val="{0000002D-8D3F-49FF-99F5-84FA02CAA939}"/>
              </c:ext>
            </c:extLst>
          </c:dPt>
          <c:dPt>
            <c:idx val="13"/>
            <c:bubble3D val="0"/>
            <c:spPr>
              <a:pattFill prst="ltUpDiag">
                <a:fgClr>
                  <a:schemeClr val="accent5"/>
                </a:fgClr>
                <a:bgClr>
                  <a:schemeClr val="bg1"/>
                </a:bgClr>
              </a:pattFill>
            </c:spPr>
            <c:extLst>
              <c:ext xmlns:c16="http://schemas.microsoft.com/office/drawing/2014/chart" uri="{C3380CC4-5D6E-409C-BE32-E72D297353CC}">
                <c16:uniqueId val="{0000002C-8D3F-49FF-99F5-84FA02CAA939}"/>
              </c:ext>
            </c:extLst>
          </c:dPt>
          <c:dLbls>
            <c:dLbl>
              <c:idx val="8"/>
              <c:numFmt formatCode="0%" sourceLinked="0"/>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2-A88C-417D-8E14-13190C6E193A}"/>
                </c:ext>
              </c:extLst>
            </c:dLbl>
            <c:dLbl>
              <c:idx val="12"/>
              <c:numFmt formatCode="0%" sourceLinked="0"/>
              <c:spPr>
                <a:solidFill>
                  <a:schemeClr val="bg1"/>
                </a:solidFill>
                <a:ln>
                  <a:noFill/>
                </a:ln>
                <a:effectLst/>
              </c:spPr>
              <c:txPr>
                <a:bodyPr/>
                <a:lstStyle/>
                <a:p>
                  <a:pPr>
                    <a:defRPr sz="900">
                      <a:solidFill>
                        <a:schemeClr val="tx2"/>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2D-8D3F-49FF-99F5-84FA02CAA939}"/>
                </c:ext>
              </c:extLst>
            </c:dLbl>
            <c:dLbl>
              <c:idx val="13"/>
              <c:numFmt formatCode="0%" sourceLinked="0"/>
              <c:spPr>
                <a:solidFill>
                  <a:schemeClr val="bg1"/>
                </a:solidFill>
                <a:ln>
                  <a:noFill/>
                </a:ln>
                <a:effectLst/>
              </c:spPr>
              <c:txPr>
                <a:bodyPr/>
                <a:lstStyle/>
                <a:p>
                  <a:pPr>
                    <a:defRPr sz="900">
                      <a:solidFill>
                        <a:schemeClr val="tx2"/>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2C-8D3F-49FF-99F5-84FA02CAA939}"/>
                </c:ext>
              </c:extLst>
            </c:dLbl>
            <c:numFmt formatCode="0%" sourceLinked="0"/>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'4.2'!$A$22:$A$35</c:f>
              <c:strCache>
                <c:ptCount val="14"/>
                <c:pt idx="0">
                  <c:v>Hlavní město Praha</c:v>
                </c:pt>
                <c:pt idx="1">
                  <c:v>Jihočeský kraj</c:v>
                </c:pt>
                <c:pt idx="2">
                  <c:v>Jihomoravský kraj</c:v>
                </c:pt>
                <c:pt idx="3">
                  <c:v>Karlovarský kraj</c:v>
                </c:pt>
                <c:pt idx="4">
                  <c:v>Kraj Vysočina</c:v>
                </c:pt>
                <c:pt idx="5">
                  <c:v>Královéhradecký kraj</c:v>
                </c:pt>
                <c:pt idx="6">
                  <c:v>Liberecký kraj</c:v>
                </c:pt>
                <c:pt idx="7">
                  <c:v>Moravskoslezský kraj</c:v>
                </c:pt>
                <c:pt idx="8">
                  <c:v>Olomoucký kraj</c:v>
                </c:pt>
                <c:pt idx="9">
                  <c:v>Pardubický kraj</c:v>
                </c:pt>
                <c:pt idx="10">
                  <c:v>Plzeňský kraj</c:v>
                </c:pt>
                <c:pt idx="11">
                  <c:v>Středočeský kraj</c:v>
                </c:pt>
                <c:pt idx="12">
                  <c:v>Ústecký kraj</c:v>
                </c:pt>
                <c:pt idx="13">
                  <c:v>Zlínský kraj</c:v>
                </c:pt>
              </c:strCache>
            </c:strRef>
          </c:cat>
          <c:val>
            <c:numRef>
              <c:f>'4.2'!$B$22:$B$35</c:f>
              <c:numCache>
                <c:formatCode>#\ ##0.0</c:formatCode>
                <c:ptCount val="14"/>
                <c:pt idx="0">
                  <c:v>2717.322553</c:v>
                </c:pt>
                <c:pt idx="1">
                  <c:v>3945.0638509999999</c:v>
                </c:pt>
                <c:pt idx="2">
                  <c:v>3998.2407080000003</c:v>
                </c:pt>
                <c:pt idx="3">
                  <c:v>5527.6762090000002</c:v>
                </c:pt>
                <c:pt idx="4">
                  <c:v>1890.54134668099</c:v>
                </c:pt>
                <c:pt idx="5">
                  <c:v>2303.2482479185942</c:v>
                </c:pt>
                <c:pt idx="6">
                  <c:v>1299.3917349999997</c:v>
                </c:pt>
                <c:pt idx="7">
                  <c:v>16397.725508</c:v>
                </c:pt>
                <c:pt idx="8">
                  <c:v>3411.1196499999996</c:v>
                </c:pt>
                <c:pt idx="9">
                  <c:v>3616.6008781965556</c:v>
                </c:pt>
                <c:pt idx="10">
                  <c:v>3135.3082558260021</c:v>
                </c:pt>
                <c:pt idx="11">
                  <c:v>13656.943732773305</c:v>
                </c:pt>
                <c:pt idx="12">
                  <c:v>16135.506054000003</c:v>
                </c:pt>
                <c:pt idx="13">
                  <c:v>3766.1695230000005</c:v>
                </c:pt>
              </c:numCache>
            </c:numRef>
          </c:val>
          <c:extLst>
            <c:ext xmlns:c16="http://schemas.microsoft.com/office/drawing/2014/chart" uri="{C3380CC4-5D6E-409C-BE32-E72D297353CC}">
              <c16:uniqueId val="{00000003-70AB-453B-9F1F-CDB317E7DB5E}"/>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'14.4'!$L$19:$L$26</c:f>
              <c:numCache>
                <c:formatCode>General</c:formatCode>
                <c:ptCount val="8"/>
              </c:numCache>
            </c:numRef>
          </c:cat>
          <c:val>
            <c:numRef>
              <c:f>'14.4'!$M$19:$M$26</c:f>
              <c:numCache>
                <c:formatCode>0.0%</c:formatCode>
                <c:ptCount val="8"/>
              </c:numCache>
            </c:numRef>
          </c:val>
          <c:extLst>
            <c:ext xmlns:c16="http://schemas.microsoft.com/office/drawing/2014/chart" uri="{C3380CC4-5D6E-409C-BE32-E72D297353CC}">
              <c16:uniqueId val="{00000000-2032-4E01-8319-2100C72CEC2F}"/>
            </c:ext>
          </c:extLst>
        </c:ser>
        <c:dLbls>
          <c:showLegendKey val="0"/>
          <c:showVal val="0"/>
          <c:showCatName val="0"/>
          <c:showSerName val="0"/>
          <c:showPercent val="0"/>
          <c:showBubbleSize val="0"/>
        </c:dLbls>
        <c:gapWidth val="150"/>
        <c:axId val="239646208"/>
        <c:axId val="239647744"/>
      </c:barChart>
      <c:catAx>
        <c:axId val="239646208"/>
        <c:scaling>
          <c:orientation val="minMax"/>
        </c:scaling>
        <c:delete val="0"/>
        <c:axPos val="l"/>
        <c:numFmt formatCode="General" sourceLinked="1"/>
        <c:majorTickMark val="none"/>
        <c:minorTickMark val="none"/>
        <c:tickLblPos val="nextTo"/>
        <c:txPr>
          <a:bodyPr/>
          <a:lstStyle/>
          <a:p>
            <a:pPr>
              <a:defRPr sz="900"/>
            </a:pPr>
            <a:endParaRPr lang="cs-CZ"/>
          </a:p>
        </c:txPr>
        <c:crossAx val="239647744"/>
        <c:crosses val="autoZero"/>
        <c:auto val="1"/>
        <c:lblAlgn val="ctr"/>
        <c:lblOffset val="100"/>
        <c:noMultiLvlLbl val="0"/>
      </c:catAx>
      <c:valAx>
        <c:axId val="23964774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64620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DD01-4341-8E84-E98C8EC07ADE}"/>
              </c:ext>
            </c:extLst>
          </c:dPt>
          <c:cat>
            <c:numRef>
              <c:f>'14.5'!$J$19:$J$26</c:f>
              <c:numCache>
                <c:formatCode>General</c:formatCode>
                <c:ptCount val="8"/>
              </c:numCache>
            </c:numRef>
          </c:cat>
          <c:val>
            <c:numRef>
              <c:f>'14.5'!$K$19:$K$26</c:f>
              <c:numCache>
                <c:formatCode>General</c:formatCode>
                <c:ptCount val="8"/>
              </c:numCache>
            </c:numRef>
          </c:val>
          <c:extLst>
            <c:ext xmlns:c16="http://schemas.microsoft.com/office/drawing/2014/chart" uri="{C3380CC4-5D6E-409C-BE32-E72D297353CC}">
              <c16:uniqueId val="{00000002-DD01-4341-8E84-E98C8EC07ADE}"/>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'14.5'!$H$19:$H$22</c:f>
              <c:numCache>
                <c:formatCode>0.0</c:formatCode>
                <c:ptCount val="4"/>
              </c:numCache>
            </c:numRef>
          </c:cat>
          <c:val>
            <c:numRef>
              <c:f>'14.5'!$I$19:$I$22</c:f>
              <c:numCache>
                <c:formatCode>0.0%</c:formatCode>
                <c:ptCount val="4"/>
              </c:numCache>
            </c:numRef>
          </c:val>
          <c:extLst>
            <c:ext xmlns:c16="http://schemas.microsoft.com/office/drawing/2014/chart" uri="{C3380CC4-5D6E-409C-BE32-E72D297353CC}">
              <c16:uniqueId val="{00000000-CC2F-4213-A774-7C0A38C6592C}"/>
            </c:ext>
          </c:extLst>
        </c:ser>
        <c:dLbls>
          <c:showLegendKey val="0"/>
          <c:showVal val="0"/>
          <c:showCatName val="0"/>
          <c:showSerName val="0"/>
          <c:showPercent val="0"/>
          <c:showBubbleSize val="0"/>
        </c:dLbls>
        <c:gapWidth val="150"/>
        <c:axId val="226074624"/>
        <c:axId val="226076160"/>
      </c:barChart>
      <c:catAx>
        <c:axId val="226074624"/>
        <c:scaling>
          <c:orientation val="maxMin"/>
        </c:scaling>
        <c:delete val="0"/>
        <c:axPos val="l"/>
        <c:numFmt formatCode="0.0" sourceLinked="1"/>
        <c:majorTickMark val="none"/>
        <c:minorTickMark val="none"/>
        <c:tickLblPos val="nextTo"/>
        <c:txPr>
          <a:bodyPr/>
          <a:lstStyle/>
          <a:p>
            <a:pPr>
              <a:defRPr sz="900"/>
            </a:pPr>
            <a:endParaRPr lang="cs-CZ"/>
          </a:p>
        </c:txPr>
        <c:crossAx val="226076160"/>
        <c:crosses val="autoZero"/>
        <c:auto val="1"/>
        <c:lblAlgn val="ctr"/>
        <c:lblOffset val="100"/>
        <c:noMultiLvlLbl val="0"/>
      </c:catAx>
      <c:valAx>
        <c:axId val="22607616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2607462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'14.5'!$H$31:$H$38</c:f>
              <c:numCache>
                <c:formatCode>General</c:formatCode>
                <c:ptCount val="8"/>
              </c:numCache>
            </c:numRef>
          </c:cat>
          <c:val>
            <c:numRef>
              <c:f>'14.5'!$I$31:$I$38</c:f>
              <c:numCache>
                <c:formatCode>0.0%</c:formatCode>
                <c:ptCount val="8"/>
              </c:numCache>
            </c:numRef>
          </c:val>
          <c:extLst>
            <c:ext xmlns:c16="http://schemas.microsoft.com/office/drawing/2014/chart" uri="{C3380CC4-5D6E-409C-BE32-E72D297353CC}">
              <c16:uniqueId val="{00000000-73DD-4BC7-8B22-ECCF7DFC7F6C}"/>
            </c:ext>
          </c:extLst>
        </c:ser>
        <c:dLbls>
          <c:showLegendKey val="0"/>
          <c:showVal val="0"/>
          <c:showCatName val="0"/>
          <c:showSerName val="0"/>
          <c:showPercent val="0"/>
          <c:showBubbleSize val="0"/>
        </c:dLbls>
        <c:gapWidth val="150"/>
        <c:axId val="239805952"/>
        <c:axId val="239807488"/>
      </c:barChart>
      <c:catAx>
        <c:axId val="239805952"/>
        <c:scaling>
          <c:orientation val="minMax"/>
        </c:scaling>
        <c:delete val="0"/>
        <c:axPos val="l"/>
        <c:numFmt formatCode="General" sourceLinked="1"/>
        <c:majorTickMark val="none"/>
        <c:minorTickMark val="none"/>
        <c:tickLblPos val="nextTo"/>
        <c:txPr>
          <a:bodyPr/>
          <a:lstStyle/>
          <a:p>
            <a:pPr>
              <a:defRPr sz="900"/>
            </a:pPr>
            <a:endParaRPr lang="cs-CZ"/>
          </a:p>
        </c:txPr>
        <c:crossAx val="239807488"/>
        <c:crosses val="autoZero"/>
        <c:auto val="1"/>
        <c:lblAlgn val="ctr"/>
        <c:lblOffset val="100"/>
        <c:noMultiLvlLbl val="0"/>
      </c:catAx>
      <c:valAx>
        <c:axId val="23980748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80595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'14.5'!$J$31</c:f>
              <c:strCache>
                <c:ptCount val="1"/>
              </c:strCache>
            </c:strRef>
          </c:tx>
          <c:invertIfNegative val="0"/>
          <c:cat>
            <c:numRef>
              <c:f>'14.5'!$K$30:$M$30</c:f>
              <c:numCache>
                <c:formatCode>General</c:formatCode>
                <c:ptCount val="3"/>
              </c:numCache>
            </c:numRef>
          </c:cat>
          <c:val>
            <c:numRef>
              <c:f>'14.5'!$K$31:$M$31</c:f>
              <c:numCache>
                <c:formatCode>#\ ##0.0</c:formatCode>
                <c:ptCount val="3"/>
              </c:numCache>
            </c:numRef>
          </c:val>
          <c:extLst>
            <c:ext xmlns:c16="http://schemas.microsoft.com/office/drawing/2014/chart" uri="{C3380CC4-5D6E-409C-BE32-E72D297353CC}">
              <c16:uniqueId val="{00000000-2800-4D3B-A173-467E32C29FDD}"/>
            </c:ext>
          </c:extLst>
        </c:ser>
        <c:ser>
          <c:idx val="1"/>
          <c:order val="1"/>
          <c:tx>
            <c:strRef>
              <c:f>'14.5'!$J$32</c:f>
              <c:strCache>
                <c:ptCount val="1"/>
              </c:strCache>
            </c:strRef>
          </c:tx>
          <c:invertIfNegative val="0"/>
          <c:cat>
            <c:numRef>
              <c:f>'14.5'!$K$30:$M$30</c:f>
              <c:numCache>
                <c:formatCode>General</c:formatCode>
                <c:ptCount val="3"/>
              </c:numCache>
            </c:numRef>
          </c:cat>
          <c:val>
            <c:numRef>
              <c:f>'14.5'!$K$32:$M$32</c:f>
              <c:numCache>
                <c:formatCode>#\ ##0.0</c:formatCode>
                <c:ptCount val="3"/>
              </c:numCache>
            </c:numRef>
          </c:val>
          <c:extLst>
            <c:ext xmlns:c16="http://schemas.microsoft.com/office/drawing/2014/chart" uri="{C3380CC4-5D6E-409C-BE32-E72D297353CC}">
              <c16:uniqueId val="{00000001-2800-4D3B-A173-467E32C29FDD}"/>
            </c:ext>
          </c:extLst>
        </c:ser>
        <c:ser>
          <c:idx val="2"/>
          <c:order val="2"/>
          <c:tx>
            <c:strRef>
              <c:f>'14.5'!$J$33</c:f>
              <c:strCache>
                <c:ptCount val="1"/>
              </c:strCache>
            </c:strRef>
          </c:tx>
          <c:invertIfNegative val="0"/>
          <c:cat>
            <c:numRef>
              <c:f>'14.5'!$K$30:$M$30</c:f>
              <c:numCache>
                <c:formatCode>General</c:formatCode>
                <c:ptCount val="3"/>
              </c:numCache>
            </c:numRef>
          </c:cat>
          <c:val>
            <c:numRef>
              <c:f>'14.5'!$K$33:$M$33</c:f>
              <c:numCache>
                <c:formatCode>#\ ##0.0</c:formatCode>
                <c:ptCount val="3"/>
              </c:numCache>
            </c:numRef>
          </c:val>
          <c:extLst>
            <c:ext xmlns:c16="http://schemas.microsoft.com/office/drawing/2014/chart" uri="{C3380CC4-5D6E-409C-BE32-E72D297353CC}">
              <c16:uniqueId val="{00000002-2800-4D3B-A173-467E32C29FDD}"/>
            </c:ext>
          </c:extLst>
        </c:ser>
        <c:ser>
          <c:idx val="3"/>
          <c:order val="3"/>
          <c:tx>
            <c:strRef>
              <c:f>'14.5'!$J$34</c:f>
              <c:strCache>
                <c:ptCount val="1"/>
              </c:strCache>
            </c:strRef>
          </c:tx>
          <c:invertIfNegative val="0"/>
          <c:cat>
            <c:numRef>
              <c:f>'14.5'!$K$30:$M$30</c:f>
              <c:numCache>
                <c:formatCode>General</c:formatCode>
                <c:ptCount val="3"/>
              </c:numCache>
            </c:numRef>
          </c:cat>
          <c:val>
            <c:numRef>
              <c:f>'14.5'!$K$34:$M$34</c:f>
              <c:numCache>
                <c:formatCode>#\ ##0.0</c:formatCode>
                <c:ptCount val="3"/>
              </c:numCache>
            </c:numRef>
          </c:val>
          <c:extLst>
            <c:ext xmlns:c16="http://schemas.microsoft.com/office/drawing/2014/chart" uri="{C3380CC4-5D6E-409C-BE32-E72D297353CC}">
              <c16:uniqueId val="{00000003-2800-4D3B-A173-467E32C29FDD}"/>
            </c:ext>
          </c:extLst>
        </c:ser>
        <c:ser>
          <c:idx val="4"/>
          <c:order val="4"/>
          <c:tx>
            <c:strRef>
              <c:f>'14.5'!$J$35</c:f>
              <c:strCache>
                <c:ptCount val="1"/>
              </c:strCache>
            </c:strRef>
          </c:tx>
          <c:invertIfNegative val="0"/>
          <c:cat>
            <c:numRef>
              <c:f>'14.5'!$K$30:$M$30</c:f>
              <c:numCache>
                <c:formatCode>General</c:formatCode>
                <c:ptCount val="3"/>
              </c:numCache>
            </c:numRef>
          </c:cat>
          <c:val>
            <c:numRef>
              <c:f>'14.5'!$K$35:$M$35</c:f>
              <c:numCache>
                <c:formatCode>#\ ##0.0</c:formatCode>
                <c:ptCount val="3"/>
              </c:numCache>
            </c:numRef>
          </c:val>
          <c:extLst>
            <c:ext xmlns:c16="http://schemas.microsoft.com/office/drawing/2014/chart" uri="{C3380CC4-5D6E-409C-BE32-E72D297353CC}">
              <c16:uniqueId val="{00000004-2800-4D3B-A173-467E32C29FDD}"/>
            </c:ext>
          </c:extLst>
        </c:ser>
        <c:ser>
          <c:idx val="5"/>
          <c:order val="5"/>
          <c:tx>
            <c:strRef>
              <c:f>'14.5'!$J$36</c:f>
              <c:strCache>
                <c:ptCount val="1"/>
              </c:strCache>
            </c:strRef>
          </c:tx>
          <c:invertIfNegative val="0"/>
          <c:cat>
            <c:numRef>
              <c:f>'14.5'!$K$30:$M$30</c:f>
              <c:numCache>
                <c:formatCode>General</c:formatCode>
                <c:ptCount val="3"/>
              </c:numCache>
            </c:numRef>
          </c:cat>
          <c:val>
            <c:numRef>
              <c:f>'14.5'!$K$36:$M$36</c:f>
              <c:numCache>
                <c:formatCode>#\ ##0.0</c:formatCode>
                <c:ptCount val="3"/>
              </c:numCache>
            </c:numRef>
          </c:val>
          <c:extLst>
            <c:ext xmlns:c16="http://schemas.microsoft.com/office/drawing/2014/chart" uri="{C3380CC4-5D6E-409C-BE32-E72D297353CC}">
              <c16:uniqueId val="{00000005-2800-4D3B-A173-467E32C29FDD}"/>
            </c:ext>
          </c:extLst>
        </c:ser>
        <c:ser>
          <c:idx val="6"/>
          <c:order val="6"/>
          <c:tx>
            <c:strRef>
              <c:f>'14.5'!$J$37</c:f>
              <c:strCache>
                <c:ptCount val="1"/>
              </c:strCache>
            </c:strRef>
          </c:tx>
          <c:invertIfNegative val="0"/>
          <c:cat>
            <c:numRef>
              <c:f>'14.5'!$K$30:$M$30</c:f>
              <c:numCache>
                <c:formatCode>General</c:formatCode>
                <c:ptCount val="3"/>
              </c:numCache>
            </c:numRef>
          </c:cat>
          <c:val>
            <c:numRef>
              <c:f>'14.5'!$K$37:$M$37</c:f>
              <c:numCache>
                <c:formatCode>#\ ##0.0</c:formatCode>
                <c:ptCount val="3"/>
              </c:numCache>
            </c:numRef>
          </c:val>
          <c:extLst>
            <c:ext xmlns:c16="http://schemas.microsoft.com/office/drawing/2014/chart" uri="{C3380CC4-5D6E-409C-BE32-E72D297353CC}">
              <c16:uniqueId val="{00000006-2800-4D3B-A173-467E32C29FDD}"/>
            </c:ext>
          </c:extLst>
        </c:ser>
        <c:ser>
          <c:idx val="7"/>
          <c:order val="7"/>
          <c:tx>
            <c:strRef>
              <c:f>'14.5'!$J$38</c:f>
              <c:strCache>
                <c:ptCount val="1"/>
              </c:strCache>
            </c:strRef>
          </c:tx>
          <c:spPr>
            <a:solidFill>
              <a:srgbClr val="FFC000"/>
            </a:solidFill>
          </c:spPr>
          <c:invertIfNegative val="0"/>
          <c:cat>
            <c:numRef>
              <c:f>'14.5'!$K$30:$M$30</c:f>
              <c:numCache>
                <c:formatCode>General</c:formatCode>
                <c:ptCount val="3"/>
              </c:numCache>
            </c:numRef>
          </c:cat>
          <c:val>
            <c:numRef>
              <c:f>'14.5'!$K$38:$M$38</c:f>
              <c:numCache>
                <c:formatCode>#\ ##0.0</c:formatCode>
                <c:ptCount val="3"/>
              </c:numCache>
            </c:numRef>
          </c:val>
          <c:extLst>
            <c:ext xmlns:c16="http://schemas.microsoft.com/office/drawing/2014/chart" uri="{C3380CC4-5D6E-409C-BE32-E72D297353CC}">
              <c16:uniqueId val="{00000007-2800-4D3B-A173-467E32C29FDD}"/>
            </c:ext>
          </c:extLst>
        </c:ser>
        <c:dLbls>
          <c:showLegendKey val="0"/>
          <c:showVal val="0"/>
          <c:showCatName val="0"/>
          <c:showSerName val="0"/>
          <c:showPercent val="0"/>
          <c:showBubbleSize val="0"/>
        </c:dLbls>
        <c:gapWidth val="150"/>
        <c:overlap val="100"/>
        <c:axId val="273173888"/>
        <c:axId val="273187968"/>
      </c:barChart>
      <c:catAx>
        <c:axId val="273173888"/>
        <c:scaling>
          <c:orientation val="minMax"/>
        </c:scaling>
        <c:delete val="0"/>
        <c:axPos val="b"/>
        <c:numFmt formatCode="General" sourceLinked="1"/>
        <c:majorTickMark val="none"/>
        <c:minorTickMark val="none"/>
        <c:tickLblPos val="nextTo"/>
        <c:txPr>
          <a:bodyPr/>
          <a:lstStyle/>
          <a:p>
            <a:pPr>
              <a:defRPr sz="900"/>
            </a:pPr>
            <a:endParaRPr lang="cs-CZ"/>
          </a:p>
        </c:txPr>
        <c:crossAx val="273187968"/>
        <c:crosses val="autoZero"/>
        <c:auto val="1"/>
        <c:lblAlgn val="ctr"/>
        <c:lblOffset val="100"/>
        <c:noMultiLvlLbl val="0"/>
      </c:catAx>
      <c:valAx>
        <c:axId val="273187968"/>
        <c:scaling>
          <c:orientation val="minMax"/>
          <c:max val="30000"/>
        </c:scaling>
        <c:delete val="0"/>
        <c:axPos val="l"/>
        <c:majorGridlines/>
        <c:numFmt formatCode="#,##0" sourceLinked="0"/>
        <c:majorTickMark val="out"/>
        <c:minorTickMark val="none"/>
        <c:tickLblPos val="nextTo"/>
        <c:spPr>
          <a:ln>
            <a:noFill/>
          </a:ln>
        </c:spPr>
        <c:txPr>
          <a:bodyPr/>
          <a:lstStyle/>
          <a:p>
            <a:pPr>
              <a:defRPr sz="900"/>
            </a:pPr>
            <a:endParaRPr lang="cs-CZ"/>
          </a:p>
        </c:txPr>
        <c:crossAx val="27317388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'14.5'!$L$19:$L$26</c:f>
              <c:numCache>
                <c:formatCode>General</c:formatCode>
                <c:ptCount val="8"/>
              </c:numCache>
            </c:numRef>
          </c:cat>
          <c:val>
            <c:numRef>
              <c:f>'14.5'!$M$19:$M$26</c:f>
              <c:numCache>
                <c:formatCode>0.0%</c:formatCode>
                <c:ptCount val="8"/>
              </c:numCache>
            </c:numRef>
          </c:val>
          <c:extLst>
            <c:ext xmlns:c16="http://schemas.microsoft.com/office/drawing/2014/chart" uri="{C3380CC4-5D6E-409C-BE32-E72D297353CC}">
              <c16:uniqueId val="{00000000-5C21-4B22-BD3E-2E05E53F6178}"/>
            </c:ext>
          </c:extLst>
        </c:ser>
        <c:dLbls>
          <c:showLegendKey val="0"/>
          <c:showVal val="0"/>
          <c:showCatName val="0"/>
          <c:showSerName val="0"/>
          <c:showPercent val="0"/>
          <c:showBubbleSize val="0"/>
        </c:dLbls>
        <c:gapWidth val="150"/>
        <c:axId val="273213312"/>
        <c:axId val="273214848"/>
      </c:barChart>
      <c:catAx>
        <c:axId val="273213312"/>
        <c:scaling>
          <c:orientation val="minMax"/>
        </c:scaling>
        <c:delete val="0"/>
        <c:axPos val="l"/>
        <c:numFmt formatCode="General" sourceLinked="1"/>
        <c:majorTickMark val="none"/>
        <c:minorTickMark val="none"/>
        <c:tickLblPos val="nextTo"/>
        <c:txPr>
          <a:bodyPr/>
          <a:lstStyle/>
          <a:p>
            <a:pPr>
              <a:defRPr sz="900"/>
            </a:pPr>
            <a:endParaRPr lang="cs-CZ"/>
          </a:p>
        </c:txPr>
        <c:crossAx val="273214848"/>
        <c:crosses val="autoZero"/>
        <c:auto val="1"/>
        <c:lblAlgn val="ctr"/>
        <c:lblOffset val="100"/>
        <c:noMultiLvlLbl val="0"/>
      </c:catAx>
      <c:valAx>
        <c:axId val="27321484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21331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1121-47DF-A066-939F8AF5BEA4}"/>
              </c:ext>
            </c:extLst>
          </c:dPt>
          <c:cat>
            <c:numRef>
              <c:f>'14.6'!$J$19:$J$26</c:f>
              <c:numCache>
                <c:formatCode>General</c:formatCode>
                <c:ptCount val="8"/>
              </c:numCache>
            </c:numRef>
          </c:cat>
          <c:val>
            <c:numRef>
              <c:f>'14.6'!$K$19:$K$26</c:f>
              <c:numCache>
                <c:formatCode>General</c:formatCode>
                <c:ptCount val="8"/>
              </c:numCache>
            </c:numRef>
          </c:val>
          <c:extLst>
            <c:ext xmlns:c16="http://schemas.microsoft.com/office/drawing/2014/chart" uri="{C3380CC4-5D6E-409C-BE32-E72D297353CC}">
              <c16:uniqueId val="{00000002-1121-47DF-A066-939F8AF5BEA4}"/>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'14.6'!$H$19:$H$22</c:f>
              <c:numCache>
                <c:formatCode>0.0</c:formatCode>
                <c:ptCount val="4"/>
              </c:numCache>
            </c:numRef>
          </c:cat>
          <c:val>
            <c:numRef>
              <c:f>'14.6'!$I$19:$I$22</c:f>
              <c:numCache>
                <c:formatCode>0.0%</c:formatCode>
                <c:ptCount val="4"/>
              </c:numCache>
            </c:numRef>
          </c:val>
          <c:extLst>
            <c:ext xmlns:c16="http://schemas.microsoft.com/office/drawing/2014/chart" uri="{C3380CC4-5D6E-409C-BE32-E72D297353CC}">
              <c16:uniqueId val="{00000000-9049-4F71-88B4-02D8FD815F57}"/>
            </c:ext>
          </c:extLst>
        </c:ser>
        <c:dLbls>
          <c:showLegendKey val="0"/>
          <c:showVal val="0"/>
          <c:showCatName val="0"/>
          <c:showSerName val="0"/>
          <c:showPercent val="0"/>
          <c:showBubbleSize val="0"/>
        </c:dLbls>
        <c:gapWidth val="150"/>
        <c:axId val="248643584"/>
        <c:axId val="248645120"/>
      </c:barChart>
      <c:catAx>
        <c:axId val="248643584"/>
        <c:scaling>
          <c:orientation val="maxMin"/>
        </c:scaling>
        <c:delete val="0"/>
        <c:axPos val="l"/>
        <c:numFmt formatCode="0.0" sourceLinked="1"/>
        <c:majorTickMark val="none"/>
        <c:minorTickMark val="none"/>
        <c:tickLblPos val="nextTo"/>
        <c:txPr>
          <a:bodyPr/>
          <a:lstStyle/>
          <a:p>
            <a:pPr>
              <a:defRPr sz="900"/>
            </a:pPr>
            <a:endParaRPr lang="cs-CZ"/>
          </a:p>
        </c:txPr>
        <c:crossAx val="248645120"/>
        <c:crosses val="autoZero"/>
        <c:auto val="1"/>
        <c:lblAlgn val="ctr"/>
        <c:lblOffset val="100"/>
        <c:noMultiLvlLbl val="0"/>
      </c:catAx>
      <c:valAx>
        <c:axId val="24864512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48643584"/>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'14.6'!$H$31:$H$38</c:f>
              <c:numCache>
                <c:formatCode>General</c:formatCode>
                <c:ptCount val="8"/>
              </c:numCache>
            </c:numRef>
          </c:cat>
          <c:val>
            <c:numRef>
              <c:f>'14.6'!$I$31:$I$38</c:f>
              <c:numCache>
                <c:formatCode>0.0%</c:formatCode>
                <c:ptCount val="8"/>
              </c:numCache>
            </c:numRef>
          </c:val>
          <c:extLst>
            <c:ext xmlns:c16="http://schemas.microsoft.com/office/drawing/2014/chart" uri="{C3380CC4-5D6E-409C-BE32-E72D297353CC}">
              <c16:uniqueId val="{00000000-A4A7-4652-9AA5-5FA977427D6E}"/>
            </c:ext>
          </c:extLst>
        </c:ser>
        <c:dLbls>
          <c:showLegendKey val="0"/>
          <c:showVal val="0"/>
          <c:showCatName val="0"/>
          <c:showSerName val="0"/>
          <c:showPercent val="0"/>
          <c:showBubbleSize val="0"/>
        </c:dLbls>
        <c:gapWidth val="150"/>
        <c:axId val="248657408"/>
        <c:axId val="248658944"/>
      </c:barChart>
      <c:catAx>
        <c:axId val="248657408"/>
        <c:scaling>
          <c:orientation val="minMax"/>
        </c:scaling>
        <c:delete val="0"/>
        <c:axPos val="l"/>
        <c:numFmt formatCode="General" sourceLinked="1"/>
        <c:majorTickMark val="none"/>
        <c:minorTickMark val="none"/>
        <c:tickLblPos val="nextTo"/>
        <c:txPr>
          <a:bodyPr/>
          <a:lstStyle/>
          <a:p>
            <a:pPr>
              <a:defRPr sz="900"/>
            </a:pPr>
            <a:endParaRPr lang="cs-CZ"/>
          </a:p>
        </c:txPr>
        <c:crossAx val="248658944"/>
        <c:crosses val="autoZero"/>
        <c:auto val="1"/>
        <c:lblAlgn val="ctr"/>
        <c:lblOffset val="100"/>
        <c:noMultiLvlLbl val="0"/>
      </c:catAx>
      <c:valAx>
        <c:axId val="24865894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4865740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'14.6'!$J$31</c:f>
              <c:strCache>
                <c:ptCount val="1"/>
              </c:strCache>
            </c:strRef>
          </c:tx>
          <c:invertIfNegative val="0"/>
          <c:cat>
            <c:numRef>
              <c:f>'14.6'!$K$30:$M$30</c:f>
              <c:numCache>
                <c:formatCode>General</c:formatCode>
                <c:ptCount val="3"/>
              </c:numCache>
            </c:numRef>
          </c:cat>
          <c:val>
            <c:numRef>
              <c:f>'14.6'!$K$31:$M$31</c:f>
              <c:numCache>
                <c:formatCode>#\ ##0.0</c:formatCode>
                <c:ptCount val="3"/>
              </c:numCache>
            </c:numRef>
          </c:val>
          <c:extLst>
            <c:ext xmlns:c16="http://schemas.microsoft.com/office/drawing/2014/chart" uri="{C3380CC4-5D6E-409C-BE32-E72D297353CC}">
              <c16:uniqueId val="{00000000-1A14-45F6-84A2-7B3CE5193F8B}"/>
            </c:ext>
          </c:extLst>
        </c:ser>
        <c:ser>
          <c:idx val="1"/>
          <c:order val="1"/>
          <c:tx>
            <c:strRef>
              <c:f>'14.6'!$J$32</c:f>
              <c:strCache>
                <c:ptCount val="1"/>
              </c:strCache>
            </c:strRef>
          </c:tx>
          <c:invertIfNegative val="0"/>
          <c:cat>
            <c:numRef>
              <c:f>'14.6'!$K$30:$M$30</c:f>
              <c:numCache>
                <c:formatCode>General</c:formatCode>
                <c:ptCount val="3"/>
              </c:numCache>
            </c:numRef>
          </c:cat>
          <c:val>
            <c:numRef>
              <c:f>'14.6'!$K$32:$M$32</c:f>
              <c:numCache>
                <c:formatCode>#\ ##0.0</c:formatCode>
                <c:ptCount val="3"/>
              </c:numCache>
            </c:numRef>
          </c:val>
          <c:extLst>
            <c:ext xmlns:c16="http://schemas.microsoft.com/office/drawing/2014/chart" uri="{C3380CC4-5D6E-409C-BE32-E72D297353CC}">
              <c16:uniqueId val="{00000001-1A14-45F6-84A2-7B3CE5193F8B}"/>
            </c:ext>
          </c:extLst>
        </c:ser>
        <c:ser>
          <c:idx val="2"/>
          <c:order val="2"/>
          <c:tx>
            <c:strRef>
              <c:f>'14.6'!$J$33</c:f>
              <c:strCache>
                <c:ptCount val="1"/>
              </c:strCache>
            </c:strRef>
          </c:tx>
          <c:invertIfNegative val="0"/>
          <c:cat>
            <c:numRef>
              <c:f>'14.6'!$K$30:$M$30</c:f>
              <c:numCache>
                <c:formatCode>General</c:formatCode>
                <c:ptCount val="3"/>
              </c:numCache>
            </c:numRef>
          </c:cat>
          <c:val>
            <c:numRef>
              <c:f>'14.6'!$K$33:$M$33</c:f>
              <c:numCache>
                <c:formatCode>#\ ##0.0</c:formatCode>
                <c:ptCount val="3"/>
              </c:numCache>
            </c:numRef>
          </c:val>
          <c:extLst>
            <c:ext xmlns:c16="http://schemas.microsoft.com/office/drawing/2014/chart" uri="{C3380CC4-5D6E-409C-BE32-E72D297353CC}">
              <c16:uniqueId val="{00000002-1A14-45F6-84A2-7B3CE5193F8B}"/>
            </c:ext>
          </c:extLst>
        </c:ser>
        <c:ser>
          <c:idx val="3"/>
          <c:order val="3"/>
          <c:tx>
            <c:strRef>
              <c:f>'14.6'!$J$34</c:f>
              <c:strCache>
                <c:ptCount val="1"/>
              </c:strCache>
            </c:strRef>
          </c:tx>
          <c:invertIfNegative val="0"/>
          <c:cat>
            <c:numRef>
              <c:f>'14.6'!$K$30:$M$30</c:f>
              <c:numCache>
                <c:formatCode>General</c:formatCode>
                <c:ptCount val="3"/>
              </c:numCache>
            </c:numRef>
          </c:cat>
          <c:val>
            <c:numRef>
              <c:f>'14.6'!$K$34:$M$34</c:f>
              <c:numCache>
                <c:formatCode>#\ ##0.0</c:formatCode>
                <c:ptCount val="3"/>
              </c:numCache>
            </c:numRef>
          </c:val>
          <c:extLst>
            <c:ext xmlns:c16="http://schemas.microsoft.com/office/drawing/2014/chart" uri="{C3380CC4-5D6E-409C-BE32-E72D297353CC}">
              <c16:uniqueId val="{00000003-1A14-45F6-84A2-7B3CE5193F8B}"/>
            </c:ext>
          </c:extLst>
        </c:ser>
        <c:ser>
          <c:idx val="4"/>
          <c:order val="4"/>
          <c:tx>
            <c:strRef>
              <c:f>'14.6'!$J$35</c:f>
              <c:strCache>
                <c:ptCount val="1"/>
              </c:strCache>
            </c:strRef>
          </c:tx>
          <c:invertIfNegative val="0"/>
          <c:cat>
            <c:numRef>
              <c:f>'14.6'!$K$30:$M$30</c:f>
              <c:numCache>
                <c:formatCode>General</c:formatCode>
                <c:ptCount val="3"/>
              </c:numCache>
            </c:numRef>
          </c:cat>
          <c:val>
            <c:numRef>
              <c:f>'14.6'!$K$35:$M$35</c:f>
              <c:numCache>
                <c:formatCode>#\ ##0.0</c:formatCode>
                <c:ptCount val="3"/>
              </c:numCache>
            </c:numRef>
          </c:val>
          <c:extLst>
            <c:ext xmlns:c16="http://schemas.microsoft.com/office/drawing/2014/chart" uri="{C3380CC4-5D6E-409C-BE32-E72D297353CC}">
              <c16:uniqueId val="{00000004-1A14-45F6-84A2-7B3CE5193F8B}"/>
            </c:ext>
          </c:extLst>
        </c:ser>
        <c:ser>
          <c:idx val="5"/>
          <c:order val="5"/>
          <c:tx>
            <c:strRef>
              <c:f>'14.6'!$J$36</c:f>
              <c:strCache>
                <c:ptCount val="1"/>
              </c:strCache>
            </c:strRef>
          </c:tx>
          <c:invertIfNegative val="0"/>
          <c:cat>
            <c:numRef>
              <c:f>'14.6'!$K$30:$M$30</c:f>
              <c:numCache>
                <c:formatCode>General</c:formatCode>
                <c:ptCount val="3"/>
              </c:numCache>
            </c:numRef>
          </c:cat>
          <c:val>
            <c:numRef>
              <c:f>'14.6'!$K$36:$M$36</c:f>
              <c:numCache>
                <c:formatCode>#\ ##0.0</c:formatCode>
                <c:ptCount val="3"/>
              </c:numCache>
            </c:numRef>
          </c:val>
          <c:extLst>
            <c:ext xmlns:c16="http://schemas.microsoft.com/office/drawing/2014/chart" uri="{C3380CC4-5D6E-409C-BE32-E72D297353CC}">
              <c16:uniqueId val="{00000005-1A14-45F6-84A2-7B3CE5193F8B}"/>
            </c:ext>
          </c:extLst>
        </c:ser>
        <c:ser>
          <c:idx val="6"/>
          <c:order val="6"/>
          <c:tx>
            <c:strRef>
              <c:f>'14.6'!$J$37</c:f>
              <c:strCache>
                <c:ptCount val="1"/>
              </c:strCache>
            </c:strRef>
          </c:tx>
          <c:invertIfNegative val="0"/>
          <c:cat>
            <c:numRef>
              <c:f>'14.6'!$K$30:$M$30</c:f>
              <c:numCache>
                <c:formatCode>General</c:formatCode>
                <c:ptCount val="3"/>
              </c:numCache>
            </c:numRef>
          </c:cat>
          <c:val>
            <c:numRef>
              <c:f>'14.6'!$K$37:$M$37</c:f>
              <c:numCache>
                <c:formatCode>#\ ##0.0</c:formatCode>
                <c:ptCount val="3"/>
              </c:numCache>
            </c:numRef>
          </c:val>
          <c:extLst>
            <c:ext xmlns:c16="http://schemas.microsoft.com/office/drawing/2014/chart" uri="{C3380CC4-5D6E-409C-BE32-E72D297353CC}">
              <c16:uniqueId val="{00000006-1A14-45F6-84A2-7B3CE5193F8B}"/>
            </c:ext>
          </c:extLst>
        </c:ser>
        <c:ser>
          <c:idx val="7"/>
          <c:order val="7"/>
          <c:tx>
            <c:strRef>
              <c:f>'14.6'!$J$38</c:f>
              <c:strCache>
                <c:ptCount val="1"/>
              </c:strCache>
            </c:strRef>
          </c:tx>
          <c:spPr>
            <a:solidFill>
              <a:srgbClr val="FFC000"/>
            </a:solidFill>
          </c:spPr>
          <c:invertIfNegative val="0"/>
          <c:cat>
            <c:numRef>
              <c:f>'14.6'!$K$30:$M$30</c:f>
              <c:numCache>
                <c:formatCode>General</c:formatCode>
                <c:ptCount val="3"/>
              </c:numCache>
            </c:numRef>
          </c:cat>
          <c:val>
            <c:numRef>
              <c:f>'14.6'!$K$38:$M$38</c:f>
              <c:numCache>
                <c:formatCode>#\ ##0.0</c:formatCode>
                <c:ptCount val="3"/>
              </c:numCache>
            </c:numRef>
          </c:val>
          <c:extLst>
            <c:ext xmlns:c16="http://schemas.microsoft.com/office/drawing/2014/chart" uri="{C3380CC4-5D6E-409C-BE32-E72D297353CC}">
              <c16:uniqueId val="{00000007-1A14-45F6-84A2-7B3CE5193F8B}"/>
            </c:ext>
          </c:extLst>
        </c:ser>
        <c:dLbls>
          <c:showLegendKey val="0"/>
          <c:showVal val="0"/>
          <c:showCatName val="0"/>
          <c:showSerName val="0"/>
          <c:showPercent val="0"/>
          <c:showBubbleSize val="0"/>
        </c:dLbls>
        <c:gapWidth val="150"/>
        <c:overlap val="100"/>
        <c:axId val="273509760"/>
        <c:axId val="273523840"/>
      </c:barChart>
      <c:catAx>
        <c:axId val="273509760"/>
        <c:scaling>
          <c:orientation val="minMax"/>
        </c:scaling>
        <c:delete val="0"/>
        <c:axPos val="b"/>
        <c:numFmt formatCode="General" sourceLinked="1"/>
        <c:majorTickMark val="none"/>
        <c:minorTickMark val="none"/>
        <c:tickLblPos val="nextTo"/>
        <c:txPr>
          <a:bodyPr/>
          <a:lstStyle/>
          <a:p>
            <a:pPr>
              <a:defRPr sz="900"/>
            </a:pPr>
            <a:endParaRPr lang="cs-CZ"/>
          </a:p>
        </c:txPr>
        <c:crossAx val="273523840"/>
        <c:crosses val="autoZero"/>
        <c:auto val="1"/>
        <c:lblAlgn val="ctr"/>
        <c:lblOffset val="100"/>
        <c:noMultiLvlLbl val="0"/>
      </c:catAx>
      <c:valAx>
        <c:axId val="27352384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73509760"/>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'4.2'!$O$7</c:f>
              <c:strCache>
                <c:ptCount val="1"/>
              </c:strCache>
            </c:strRef>
          </c:tx>
          <c:spPr>
            <a:solidFill>
              <a:schemeClr val="tx2"/>
            </a:solidFill>
          </c:spPr>
          <c:invertIfNegative val="0"/>
          <c:cat>
            <c:numRef>
              <c:f>'4.2'!$P$6</c:f>
              <c:numCache>
                <c:formatCode>General</c:formatCode>
                <c:ptCount val="1"/>
              </c:numCache>
            </c:numRef>
          </c:cat>
          <c:val>
            <c:numRef>
              <c:f>'4.2'!$P$7</c:f>
              <c:numCache>
                <c:formatCode>0.0%</c:formatCode>
                <c:ptCount val="1"/>
              </c:numCache>
            </c:numRef>
          </c:val>
          <c:extLst>
            <c:ext xmlns:c16="http://schemas.microsoft.com/office/drawing/2014/chart" uri="{C3380CC4-5D6E-409C-BE32-E72D297353CC}">
              <c16:uniqueId val="{00000000-CBCC-4B95-985B-10F246F75AF3}"/>
            </c:ext>
          </c:extLst>
        </c:ser>
        <c:ser>
          <c:idx val="1"/>
          <c:order val="1"/>
          <c:tx>
            <c:strRef>
              <c:f>'4.2'!$O$8</c:f>
              <c:strCache>
                <c:ptCount val="1"/>
              </c:strCache>
            </c:strRef>
          </c:tx>
          <c:spPr>
            <a:solidFill>
              <a:schemeClr val="accent2"/>
            </a:solidFill>
          </c:spPr>
          <c:invertIfNegative val="0"/>
          <c:cat>
            <c:numRef>
              <c:f>'4.2'!$P$6</c:f>
              <c:numCache>
                <c:formatCode>General</c:formatCode>
                <c:ptCount val="1"/>
              </c:numCache>
            </c:numRef>
          </c:cat>
          <c:val>
            <c:numRef>
              <c:f>'4.2'!$P$8</c:f>
              <c:numCache>
                <c:formatCode>0.0%</c:formatCode>
                <c:ptCount val="1"/>
              </c:numCache>
            </c:numRef>
          </c:val>
          <c:extLst>
            <c:ext xmlns:c16="http://schemas.microsoft.com/office/drawing/2014/chart" uri="{C3380CC4-5D6E-409C-BE32-E72D297353CC}">
              <c16:uniqueId val="{00000001-CBCC-4B95-985B-10F246F75AF3}"/>
            </c:ext>
          </c:extLst>
        </c:ser>
        <c:ser>
          <c:idx val="2"/>
          <c:order val="2"/>
          <c:tx>
            <c:strRef>
              <c:f>'4.2'!$O$9</c:f>
              <c:strCache>
                <c:ptCount val="1"/>
              </c:strCache>
            </c:strRef>
          </c:tx>
          <c:spPr>
            <a:solidFill>
              <a:schemeClr val="accent3"/>
            </a:solidFill>
          </c:spPr>
          <c:invertIfNegative val="0"/>
          <c:cat>
            <c:numRef>
              <c:f>'4.2'!$P$6</c:f>
              <c:numCache>
                <c:formatCode>General</c:formatCode>
                <c:ptCount val="1"/>
              </c:numCache>
            </c:numRef>
          </c:cat>
          <c:val>
            <c:numRef>
              <c:f>'4.2'!$P$9</c:f>
              <c:numCache>
                <c:formatCode>0.0%</c:formatCode>
                <c:ptCount val="1"/>
              </c:numCache>
            </c:numRef>
          </c:val>
          <c:extLst>
            <c:ext xmlns:c16="http://schemas.microsoft.com/office/drawing/2014/chart" uri="{C3380CC4-5D6E-409C-BE32-E72D297353CC}">
              <c16:uniqueId val="{00000002-CBCC-4B95-985B-10F246F75AF3}"/>
            </c:ext>
          </c:extLst>
        </c:ser>
        <c:ser>
          <c:idx val="3"/>
          <c:order val="3"/>
          <c:tx>
            <c:strRef>
              <c:f>'4.2'!$O$10</c:f>
              <c:strCache>
                <c:ptCount val="1"/>
              </c:strCache>
            </c:strRef>
          </c:tx>
          <c:spPr>
            <a:solidFill>
              <a:schemeClr val="accent4"/>
            </a:solidFill>
          </c:spPr>
          <c:invertIfNegative val="0"/>
          <c:cat>
            <c:numRef>
              <c:f>'4.2'!$P$6</c:f>
              <c:numCache>
                <c:formatCode>General</c:formatCode>
                <c:ptCount val="1"/>
              </c:numCache>
            </c:numRef>
          </c:cat>
          <c:val>
            <c:numRef>
              <c:f>'4.2'!$P$10</c:f>
              <c:numCache>
                <c:formatCode>0.0%</c:formatCode>
                <c:ptCount val="1"/>
              </c:numCache>
            </c:numRef>
          </c:val>
          <c:extLst>
            <c:ext xmlns:c16="http://schemas.microsoft.com/office/drawing/2014/chart" uri="{C3380CC4-5D6E-409C-BE32-E72D297353CC}">
              <c16:uniqueId val="{00000003-CBCC-4B95-985B-10F246F75AF3}"/>
            </c:ext>
          </c:extLst>
        </c:ser>
        <c:ser>
          <c:idx val="4"/>
          <c:order val="4"/>
          <c:tx>
            <c:strRef>
              <c:f>'4.2'!$O$11</c:f>
              <c:strCache>
                <c:ptCount val="1"/>
              </c:strCache>
            </c:strRef>
          </c:tx>
          <c:spPr>
            <a:solidFill>
              <a:schemeClr val="accent5"/>
            </a:solidFill>
          </c:spPr>
          <c:invertIfNegative val="0"/>
          <c:cat>
            <c:numRef>
              <c:f>'4.2'!$P$6</c:f>
              <c:numCache>
                <c:formatCode>General</c:formatCode>
                <c:ptCount val="1"/>
              </c:numCache>
            </c:numRef>
          </c:cat>
          <c:val>
            <c:numRef>
              <c:f>'4.2'!$P$11</c:f>
              <c:numCache>
                <c:formatCode>0.0%</c:formatCode>
                <c:ptCount val="1"/>
              </c:numCache>
            </c:numRef>
          </c:val>
          <c:extLst>
            <c:ext xmlns:c16="http://schemas.microsoft.com/office/drawing/2014/chart" uri="{C3380CC4-5D6E-409C-BE32-E72D297353CC}">
              <c16:uniqueId val="{00000004-CBCC-4B95-985B-10F246F75AF3}"/>
            </c:ext>
          </c:extLst>
        </c:ser>
        <c:ser>
          <c:idx val="5"/>
          <c:order val="5"/>
          <c:tx>
            <c:strRef>
              <c:f>'4.2'!$O$12</c:f>
              <c:strCache>
                <c:ptCount val="1"/>
              </c:strCache>
            </c:strRef>
          </c:tx>
          <c:spPr>
            <a:solidFill>
              <a:schemeClr val="accent6"/>
            </a:solidFill>
          </c:spPr>
          <c:invertIfNegative val="0"/>
          <c:cat>
            <c:numRef>
              <c:f>'4.2'!$P$6</c:f>
              <c:numCache>
                <c:formatCode>General</c:formatCode>
                <c:ptCount val="1"/>
              </c:numCache>
            </c:numRef>
          </c:cat>
          <c:val>
            <c:numRef>
              <c:f>'4.2'!$P$12</c:f>
              <c:numCache>
                <c:formatCode>0.0%</c:formatCode>
                <c:ptCount val="1"/>
              </c:numCache>
            </c:numRef>
          </c:val>
          <c:extLst>
            <c:ext xmlns:c16="http://schemas.microsoft.com/office/drawing/2014/chart" uri="{C3380CC4-5D6E-409C-BE32-E72D297353CC}">
              <c16:uniqueId val="{00000005-CBCC-4B95-985B-10F246F75AF3}"/>
            </c:ext>
          </c:extLst>
        </c:ser>
        <c:ser>
          <c:idx val="6"/>
          <c:order val="6"/>
          <c:tx>
            <c:strRef>
              <c:f>'4.2'!$O$13</c:f>
              <c:strCache>
                <c:ptCount val="1"/>
              </c:strCache>
            </c:strRef>
          </c:tx>
          <c:spPr>
            <a:solidFill>
              <a:srgbClr val="F0948F"/>
            </a:solidFill>
          </c:spPr>
          <c:invertIfNegative val="0"/>
          <c:cat>
            <c:numRef>
              <c:f>'4.2'!$P$6</c:f>
              <c:numCache>
                <c:formatCode>General</c:formatCode>
                <c:ptCount val="1"/>
              </c:numCache>
            </c:numRef>
          </c:cat>
          <c:val>
            <c:numRef>
              <c:f>'4.2'!$P$13</c:f>
              <c:numCache>
                <c:formatCode>0.0%</c:formatCode>
                <c:ptCount val="1"/>
              </c:numCache>
            </c:numRef>
          </c:val>
          <c:extLst>
            <c:ext xmlns:c16="http://schemas.microsoft.com/office/drawing/2014/chart" uri="{C3380CC4-5D6E-409C-BE32-E72D297353CC}">
              <c16:uniqueId val="{00000006-CBCC-4B95-985B-10F246F75AF3}"/>
            </c:ext>
          </c:extLst>
        </c:ser>
        <c:ser>
          <c:idx val="7"/>
          <c:order val="7"/>
          <c:tx>
            <c:strRef>
              <c:f>'4.2'!$O$14</c:f>
              <c:strCache>
                <c:ptCount val="1"/>
              </c:strCache>
            </c:strRef>
          </c:tx>
          <c:spPr>
            <a:solidFill>
              <a:srgbClr val="F7C9C7"/>
            </a:solidFill>
          </c:spPr>
          <c:invertIfNegative val="0"/>
          <c:cat>
            <c:numRef>
              <c:f>'4.2'!$P$6</c:f>
              <c:numCache>
                <c:formatCode>General</c:formatCode>
                <c:ptCount val="1"/>
              </c:numCache>
            </c:numRef>
          </c:cat>
          <c:val>
            <c:numRef>
              <c:f>'4.2'!$P$14</c:f>
              <c:numCache>
                <c:formatCode>0.0%</c:formatCode>
                <c:ptCount val="1"/>
              </c:numCache>
            </c:numRef>
          </c:val>
          <c:extLst>
            <c:ext xmlns:c16="http://schemas.microsoft.com/office/drawing/2014/chart" uri="{C3380CC4-5D6E-409C-BE32-E72D297353CC}">
              <c16:uniqueId val="{00000007-CBCC-4B95-985B-10F246F75AF3}"/>
            </c:ext>
          </c:extLst>
        </c:ser>
        <c:ser>
          <c:idx val="8"/>
          <c:order val="8"/>
          <c:tx>
            <c:strRef>
              <c:f>'4.2'!$O$15</c:f>
              <c:strCache>
                <c:ptCount val="1"/>
              </c:strCache>
            </c:strRef>
          </c:tx>
          <c:spPr>
            <a:solidFill>
              <a:schemeClr val="tx1"/>
            </a:solidFill>
          </c:spPr>
          <c:invertIfNegative val="0"/>
          <c:cat>
            <c:numRef>
              <c:f>'4.2'!$P$6</c:f>
              <c:numCache>
                <c:formatCode>General</c:formatCode>
                <c:ptCount val="1"/>
              </c:numCache>
            </c:numRef>
          </c:cat>
          <c:val>
            <c:numRef>
              <c:f>'4.2'!$P$15</c:f>
              <c:numCache>
                <c:formatCode>0.0%</c:formatCode>
                <c:ptCount val="1"/>
              </c:numCache>
            </c:numRef>
          </c:val>
          <c:extLst>
            <c:ext xmlns:c16="http://schemas.microsoft.com/office/drawing/2014/chart" uri="{C3380CC4-5D6E-409C-BE32-E72D297353CC}">
              <c16:uniqueId val="{00000008-CBCC-4B95-985B-10F246F75AF3}"/>
            </c:ext>
          </c:extLst>
        </c:ser>
        <c:ser>
          <c:idx val="9"/>
          <c:order val="9"/>
          <c:tx>
            <c:strRef>
              <c:f>'4.2'!$O$16</c:f>
              <c:strCache>
                <c:ptCount val="1"/>
              </c:strCache>
            </c:strRef>
          </c:tx>
          <c:spPr>
            <a:solidFill>
              <a:srgbClr val="646363"/>
            </a:solidFill>
          </c:spPr>
          <c:invertIfNegative val="0"/>
          <c:cat>
            <c:numRef>
              <c:f>'4.2'!$P$6</c:f>
              <c:numCache>
                <c:formatCode>General</c:formatCode>
                <c:ptCount val="1"/>
              </c:numCache>
            </c:numRef>
          </c:cat>
          <c:val>
            <c:numRef>
              <c:f>'4.2'!$P$16</c:f>
              <c:numCache>
                <c:formatCode>0.0%</c:formatCode>
                <c:ptCount val="1"/>
              </c:numCache>
            </c:numRef>
          </c:val>
          <c:extLst>
            <c:ext xmlns:c16="http://schemas.microsoft.com/office/drawing/2014/chart" uri="{C3380CC4-5D6E-409C-BE32-E72D297353CC}">
              <c16:uniqueId val="{00000009-CBCC-4B95-985B-10F246F75AF3}"/>
            </c:ext>
          </c:extLst>
        </c:ser>
        <c:ser>
          <c:idx val="10"/>
          <c:order val="10"/>
          <c:tx>
            <c:strRef>
              <c:f>'4.2'!$O$17</c:f>
              <c:strCache>
                <c:ptCount val="1"/>
              </c:strCache>
            </c:strRef>
          </c:tx>
          <c:spPr>
            <a:solidFill>
              <a:srgbClr val="9D9D9C"/>
            </a:solidFill>
          </c:spPr>
          <c:invertIfNegative val="0"/>
          <c:cat>
            <c:numRef>
              <c:f>'4.2'!$P$6</c:f>
              <c:numCache>
                <c:formatCode>General</c:formatCode>
                <c:ptCount val="1"/>
              </c:numCache>
            </c:numRef>
          </c:cat>
          <c:val>
            <c:numRef>
              <c:f>'4.2'!$P$17</c:f>
              <c:numCache>
                <c:formatCode>0.0%</c:formatCode>
                <c:ptCount val="1"/>
              </c:numCache>
            </c:numRef>
          </c:val>
          <c:extLst>
            <c:ext xmlns:c16="http://schemas.microsoft.com/office/drawing/2014/chart" uri="{C3380CC4-5D6E-409C-BE32-E72D297353CC}">
              <c16:uniqueId val="{0000000A-CBCC-4B95-985B-10F246F75AF3}"/>
            </c:ext>
          </c:extLst>
        </c:ser>
        <c:ser>
          <c:idx val="11"/>
          <c:order val="11"/>
          <c:tx>
            <c:strRef>
              <c:f>'4.2'!$O$18</c:f>
              <c:strCache>
                <c:ptCount val="1"/>
              </c:strCache>
            </c:strRef>
          </c:tx>
          <c:spPr>
            <a:solidFill>
              <a:srgbClr val="D0D0D0"/>
            </a:solidFill>
          </c:spPr>
          <c:invertIfNegative val="0"/>
          <c:cat>
            <c:numRef>
              <c:f>'4.2'!$P$6</c:f>
              <c:numCache>
                <c:formatCode>General</c:formatCode>
                <c:ptCount val="1"/>
              </c:numCache>
            </c:numRef>
          </c:cat>
          <c:val>
            <c:numRef>
              <c:f>'4.2'!$P$18</c:f>
              <c:numCache>
                <c:formatCode>0.0%</c:formatCode>
                <c:ptCount val="1"/>
              </c:numCache>
            </c:numRef>
          </c:val>
          <c:extLst>
            <c:ext xmlns:c16="http://schemas.microsoft.com/office/drawing/2014/chart" uri="{C3380CC4-5D6E-409C-BE32-E72D297353CC}">
              <c16:uniqueId val="{0000000B-CBCC-4B95-985B-10F246F75AF3}"/>
            </c:ext>
          </c:extLst>
        </c:ser>
        <c:ser>
          <c:idx val="12"/>
          <c:order val="12"/>
          <c:tx>
            <c:strRef>
              <c:f>'4.2'!$O$19</c:f>
              <c:strCache>
                <c:ptCount val="1"/>
              </c:strCache>
            </c:strRef>
          </c:tx>
          <c:spPr>
            <a:pattFill prst="ltUpDiag">
              <a:fgClr>
                <a:schemeClr val="tx2"/>
              </a:fgClr>
              <a:bgClr>
                <a:schemeClr val="bg1"/>
              </a:bgClr>
            </a:pattFill>
          </c:spPr>
          <c:invertIfNegative val="0"/>
          <c:cat>
            <c:numRef>
              <c:f>'4.2'!$P$6</c:f>
              <c:numCache>
                <c:formatCode>General</c:formatCode>
                <c:ptCount val="1"/>
              </c:numCache>
            </c:numRef>
          </c:cat>
          <c:val>
            <c:numRef>
              <c:f>'4.2'!$P$19</c:f>
              <c:numCache>
                <c:formatCode>0.0%</c:formatCode>
                <c:ptCount val="1"/>
              </c:numCache>
            </c:numRef>
          </c:val>
          <c:extLst>
            <c:ext xmlns:c16="http://schemas.microsoft.com/office/drawing/2014/chart" uri="{C3380CC4-5D6E-409C-BE32-E72D297353CC}">
              <c16:uniqueId val="{0000000C-CBCC-4B95-985B-10F246F75AF3}"/>
            </c:ext>
          </c:extLst>
        </c:ser>
        <c:ser>
          <c:idx val="13"/>
          <c:order val="13"/>
          <c:tx>
            <c:strRef>
              <c:f>'4.2'!$O$20</c:f>
              <c:strCache>
                <c:ptCount val="1"/>
              </c:strCache>
            </c:strRef>
          </c:tx>
          <c:spPr>
            <a:pattFill prst="ltUpDiag">
              <a:fgClr>
                <a:schemeClr val="accent5"/>
              </a:fgClr>
              <a:bgClr>
                <a:schemeClr val="bg1"/>
              </a:bgClr>
            </a:pattFill>
          </c:spPr>
          <c:invertIfNegative val="0"/>
          <c:cat>
            <c:numRef>
              <c:f>'4.2'!$P$6</c:f>
              <c:numCache>
                <c:formatCode>General</c:formatCode>
                <c:ptCount val="1"/>
              </c:numCache>
            </c:numRef>
          </c:cat>
          <c:val>
            <c:numRef>
              <c:f>'4.2'!$P$20</c:f>
              <c:numCache>
                <c:formatCode>0.0%</c:formatCode>
                <c:ptCount val="1"/>
              </c:numCache>
            </c:numRef>
          </c:val>
          <c:extLst>
            <c:ext xmlns:c16="http://schemas.microsoft.com/office/drawing/2014/chart" uri="{C3380CC4-5D6E-409C-BE32-E72D297353CC}">
              <c16:uniqueId val="{0000000D-CBCC-4B95-985B-10F246F75AF3}"/>
            </c:ext>
          </c:extLst>
        </c:ser>
        <c:dLbls>
          <c:showLegendKey val="0"/>
          <c:showVal val="0"/>
          <c:showCatName val="0"/>
          <c:showSerName val="0"/>
          <c:showPercent val="0"/>
          <c:showBubbleSize val="0"/>
        </c:dLbls>
        <c:gapWidth val="150"/>
        <c:axId val="225759232"/>
        <c:axId val="225760768"/>
      </c:barChart>
      <c:catAx>
        <c:axId val="225759232"/>
        <c:scaling>
          <c:orientation val="minMax"/>
        </c:scaling>
        <c:delete val="1"/>
        <c:axPos val="b"/>
        <c:numFmt formatCode="General" sourceLinked="1"/>
        <c:majorTickMark val="out"/>
        <c:minorTickMark val="none"/>
        <c:tickLblPos val="nextTo"/>
        <c:crossAx val="225760768"/>
        <c:crosses val="autoZero"/>
        <c:auto val="1"/>
        <c:lblAlgn val="ctr"/>
        <c:lblOffset val="100"/>
        <c:noMultiLvlLbl val="0"/>
      </c:catAx>
      <c:valAx>
        <c:axId val="225760768"/>
        <c:scaling>
          <c:orientation val="minMax"/>
        </c:scaling>
        <c:delete val="1"/>
        <c:axPos val="l"/>
        <c:numFmt formatCode="0.0%" sourceLinked="1"/>
        <c:majorTickMark val="out"/>
        <c:minorTickMark val="none"/>
        <c:tickLblPos val="nextTo"/>
        <c:crossAx val="225759232"/>
        <c:crosses val="autoZero"/>
        <c:crossBetween val="between"/>
      </c:valAx>
      <c:spPr>
        <a:noFill/>
      </c:spPr>
    </c:plotArea>
    <c:legend>
      <c:legendPos val="r"/>
      <c:layout>
        <c:manualLayout>
          <c:xMode val="edge"/>
          <c:yMode val="edge"/>
          <c:x val="0"/>
          <c:y val="0"/>
          <c:w val="1"/>
          <c:h val="0.98285714285714287"/>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'14.6'!$L$19:$L$26</c:f>
              <c:numCache>
                <c:formatCode>General</c:formatCode>
                <c:ptCount val="8"/>
              </c:numCache>
            </c:numRef>
          </c:cat>
          <c:val>
            <c:numRef>
              <c:f>'14.6'!$M$19:$M$26</c:f>
              <c:numCache>
                <c:formatCode>0.0%</c:formatCode>
                <c:ptCount val="8"/>
              </c:numCache>
            </c:numRef>
          </c:val>
          <c:extLst>
            <c:ext xmlns:c16="http://schemas.microsoft.com/office/drawing/2014/chart" uri="{C3380CC4-5D6E-409C-BE32-E72D297353CC}">
              <c16:uniqueId val="{00000000-F2FC-4B78-9C3C-48E068C9CC4D}"/>
            </c:ext>
          </c:extLst>
        </c:ser>
        <c:dLbls>
          <c:showLegendKey val="0"/>
          <c:showVal val="0"/>
          <c:showCatName val="0"/>
          <c:showSerName val="0"/>
          <c:showPercent val="0"/>
          <c:showBubbleSize val="0"/>
        </c:dLbls>
        <c:gapWidth val="150"/>
        <c:axId val="273545088"/>
        <c:axId val="273546624"/>
      </c:barChart>
      <c:catAx>
        <c:axId val="273545088"/>
        <c:scaling>
          <c:orientation val="minMax"/>
        </c:scaling>
        <c:delete val="0"/>
        <c:axPos val="l"/>
        <c:numFmt formatCode="General" sourceLinked="1"/>
        <c:majorTickMark val="none"/>
        <c:minorTickMark val="none"/>
        <c:tickLblPos val="nextTo"/>
        <c:txPr>
          <a:bodyPr/>
          <a:lstStyle/>
          <a:p>
            <a:pPr>
              <a:defRPr sz="900"/>
            </a:pPr>
            <a:endParaRPr lang="cs-CZ"/>
          </a:p>
        </c:txPr>
        <c:crossAx val="273546624"/>
        <c:crosses val="autoZero"/>
        <c:auto val="1"/>
        <c:lblAlgn val="ctr"/>
        <c:lblOffset val="100"/>
        <c:noMultiLvlLbl val="0"/>
      </c:catAx>
      <c:valAx>
        <c:axId val="2735466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5450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EA30-4CEE-82F4-84E39EA87D4D}"/>
              </c:ext>
            </c:extLst>
          </c:dPt>
          <c:cat>
            <c:numRef>
              <c:f>'14.7'!$J$19:$J$26</c:f>
              <c:numCache>
                <c:formatCode>General</c:formatCode>
                <c:ptCount val="8"/>
              </c:numCache>
            </c:numRef>
          </c:cat>
          <c:val>
            <c:numRef>
              <c:f>'14.7'!$K$19:$K$26</c:f>
              <c:numCache>
                <c:formatCode>General</c:formatCode>
                <c:ptCount val="8"/>
              </c:numCache>
            </c:numRef>
          </c:val>
          <c:extLst>
            <c:ext xmlns:c16="http://schemas.microsoft.com/office/drawing/2014/chart" uri="{C3380CC4-5D6E-409C-BE32-E72D297353CC}">
              <c16:uniqueId val="{00000002-EA30-4CEE-82F4-84E39EA87D4D}"/>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'14.7'!$H$19:$H$22</c:f>
              <c:numCache>
                <c:formatCode>0.0</c:formatCode>
                <c:ptCount val="4"/>
              </c:numCache>
            </c:numRef>
          </c:cat>
          <c:val>
            <c:numRef>
              <c:f>'14.7'!$I$19:$I$22</c:f>
              <c:numCache>
                <c:formatCode>0.0%</c:formatCode>
                <c:ptCount val="4"/>
              </c:numCache>
            </c:numRef>
          </c:val>
          <c:extLst>
            <c:ext xmlns:c16="http://schemas.microsoft.com/office/drawing/2014/chart" uri="{C3380CC4-5D6E-409C-BE32-E72D297353CC}">
              <c16:uniqueId val="{00000000-EDEF-469E-8882-6677712C58D1}"/>
            </c:ext>
          </c:extLst>
        </c:ser>
        <c:dLbls>
          <c:showLegendKey val="0"/>
          <c:showVal val="0"/>
          <c:showCatName val="0"/>
          <c:showSerName val="0"/>
          <c:showPercent val="0"/>
          <c:showBubbleSize val="0"/>
        </c:dLbls>
        <c:gapWidth val="150"/>
        <c:axId val="273390592"/>
        <c:axId val="273392384"/>
      </c:barChart>
      <c:catAx>
        <c:axId val="273390592"/>
        <c:scaling>
          <c:orientation val="maxMin"/>
        </c:scaling>
        <c:delete val="0"/>
        <c:axPos val="l"/>
        <c:numFmt formatCode="0.0" sourceLinked="1"/>
        <c:majorTickMark val="none"/>
        <c:minorTickMark val="none"/>
        <c:tickLblPos val="nextTo"/>
        <c:txPr>
          <a:bodyPr/>
          <a:lstStyle/>
          <a:p>
            <a:pPr>
              <a:defRPr sz="900"/>
            </a:pPr>
            <a:endParaRPr lang="cs-CZ"/>
          </a:p>
        </c:txPr>
        <c:crossAx val="273392384"/>
        <c:crosses val="autoZero"/>
        <c:auto val="1"/>
        <c:lblAlgn val="ctr"/>
        <c:lblOffset val="100"/>
        <c:noMultiLvlLbl val="0"/>
      </c:catAx>
      <c:valAx>
        <c:axId val="273392384"/>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73390592"/>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'14.7'!$H$31:$H$38</c:f>
              <c:numCache>
                <c:formatCode>General</c:formatCode>
                <c:ptCount val="8"/>
              </c:numCache>
            </c:numRef>
          </c:cat>
          <c:val>
            <c:numRef>
              <c:f>'14.7'!$I$31:$I$38</c:f>
              <c:numCache>
                <c:formatCode>0.0%</c:formatCode>
                <c:ptCount val="8"/>
              </c:numCache>
            </c:numRef>
          </c:val>
          <c:extLst>
            <c:ext xmlns:c16="http://schemas.microsoft.com/office/drawing/2014/chart" uri="{C3380CC4-5D6E-409C-BE32-E72D297353CC}">
              <c16:uniqueId val="{00000000-742B-43B9-B62D-C3F42BE7D44B}"/>
            </c:ext>
          </c:extLst>
        </c:ser>
        <c:dLbls>
          <c:showLegendKey val="0"/>
          <c:showVal val="0"/>
          <c:showCatName val="0"/>
          <c:showSerName val="0"/>
          <c:showPercent val="0"/>
          <c:showBubbleSize val="0"/>
        </c:dLbls>
        <c:gapWidth val="150"/>
        <c:axId val="273421056"/>
        <c:axId val="273422592"/>
      </c:barChart>
      <c:catAx>
        <c:axId val="273421056"/>
        <c:scaling>
          <c:orientation val="minMax"/>
        </c:scaling>
        <c:delete val="0"/>
        <c:axPos val="l"/>
        <c:numFmt formatCode="General" sourceLinked="1"/>
        <c:majorTickMark val="none"/>
        <c:minorTickMark val="none"/>
        <c:tickLblPos val="nextTo"/>
        <c:txPr>
          <a:bodyPr/>
          <a:lstStyle/>
          <a:p>
            <a:pPr>
              <a:defRPr sz="900"/>
            </a:pPr>
            <a:endParaRPr lang="cs-CZ"/>
          </a:p>
        </c:txPr>
        <c:crossAx val="273422592"/>
        <c:crosses val="autoZero"/>
        <c:auto val="1"/>
        <c:lblAlgn val="ctr"/>
        <c:lblOffset val="100"/>
        <c:noMultiLvlLbl val="0"/>
      </c:catAx>
      <c:valAx>
        <c:axId val="27342259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42105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'14.7'!$J$31</c:f>
              <c:strCache>
                <c:ptCount val="1"/>
              </c:strCache>
            </c:strRef>
          </c:tx>
          <c:invertIfNegative val="0"/>
          <c:cat>
            <c:numRef>
              <c:f>'14.7'!$K$30:$M$30</c:f>
              <c:numCache>
                <c:formatCode>General</c:formatCode>
                <c:ptCount val="3"/>
              </c:numCache>
            </c:numRef>
          </c:cat>
          <c:val>
            <c:numRef>
              <c:f>'14.7'!$K$31:$M$31</c:f>
              <c:numCache>
                <c:formatCode>#\ ##0.0</c:formatCode>
                <c:ptCount val="3"/>
              </c:numCache>
            </c:numRef>
          </c:val>
          <c:extLst>
            <c:ext xmlns:c16="http://schemas.microsoft.com/office/drawing/2014/chart" uri="{C3380CC4-5D6E-409C-BE32-E72D297353CC}">
              <c16:uniqueId val="{00000000-485F-4B2D-94E1-A077602F6E15}"/>
            </c:ext>
          </c:extLst>
        </c:ser>
        <c:ser>
          <c:idx val="1"/>
          <c:order val="1"/>
          <c:tx>
            <c:strRef>
              <c:f>'14.7'!$J$32</c:f>
              <c:strCache>
                <c:ptCount val="1"/>
              </c:strCache>
            </c:strRef>
          </c:tx>
          <c:invertIfNegative val="0"/>
          <c:cat>
            <c:numRef>
              <c:f>'14.7'!$K$30:$M$30</c:f>
              <c:numCache>
                <c:formatCode>General</c:formatCode>
                <c:ptCount val="3"/>
              </c:numCache>
            </c:numRef>
          </c:cat>
          <c:val>
            <c:numRef>
              <c:f>'14.7'!$K$32:$M$32</c:f>
              <c:numCache>
                <c:formatCode>#\ ##0.0</c:formatCode>
                <c:ptCount val="3"/>
              </c:numCache>
            </c:numRef>
          </c:val>
          <c:extLst>
            <c:ext xmlns:c16="http://schemas.microsoft.com/office/drawing/2014/chart" uri="{C3380CC4-5D6E-409C-BE32-E72D297353CC}">
              <c16:uniqueId val="{00000001-485F-4B2D-94E1-A077602F6E15}"/>
            </c:ext>
          </c:extLst>
        </c:ser>
        <c:ser>
          <c:idx val="2"/>
          <c:order val="2"/>
          <c:tx>
            <c:strRef>
              <c:f>'14.7'!$J$33</c:f>
              <c:strCache>
                <c:ptCount val="1"/>
              </c:strCache>
            </c:strRef>
          </c:tx>
          <c:invertIfNegative val="0"/>
          <c:cat>
            <c:numRef>
              <c:f>'14.7'!$K$30:$M$30</c:f>
              <c:numCache>
                <c:formatCode>General</c:formatCode>
                <c:ptCount val="3"/>
              </c:numCache>
            </c:numRef>
          </c:cat>
          <c:val>
            <c:numRef>
              <c:f>'14.7'!$K$33:$M$33</c:f>
              <c:numCache>
                <c:formatCode>#\ ##0.0</c:formatCode>
                <c:ptCount val="3"/>
              </c:numCache>
            </c:numRef>
          </c:val>
          <c:extLst>
            <c:ext xmlns:c16="http://schemas.microsoft.com/office/drawing/2014/chart" uri="{C3380CC4-5D6E-409C-BE32-E72D297353CC}">
              <c16:uniqueId val="{00000002-485F-4B2D-94E1-A077602F6E15}"/>
            </c:ext>
          </c:extLst>
        </c:ser>
        <c:ser>
          <c:idx val="3"/>
          <c:order val="3"/>
          <c:tx>
            <c:strRef>
              <c:f>'14.7'!$J$34</c:f>
              <c:strCache>
                <c:ptCount val="1"/>
              </c:strCache>
            </c:strRef>
          </c:tx>
          <c:invertIfNegative val="0"/>
          <c:cat>
            <c:numRef>
              <c:f>'14.7'!$K$30:$M$30</c:f>
              <c:numCache>
                <c:formatCode>General</c:formatCode>
                <c:ptCount val="3"/>
              </c:numCache>
            </c:numRef>
          </c:cat>
          <c:val>
            <c:numRef>
              <c:f>'14.7'!$K$34:$M$34</c:f>
              <c:numCache>
                <c:formatCode>#\ ##0.0</c:formatCode>
                <c:ptCount val="3"/>
              </c:numCache>
            </c:numRef>
          </c:val>
          <c:extLst>
            <c:ext xmlns:c16="http://schemas.microsoft.com/office/drawing/2014/chart" uri="{C3380CC4-5D6E-409C-BE32-E72D297353CC}">
              <c16:uniqueId val="{00000003-485F-4B2D-94E1-A077602F6E15}"/>
            </c:ext>
          </c:extLst>
        </c:ser>
        <c:ser>
          <c:idx val="4"/>
          <c:order val="4"/>
          <c:tx>
            <c:strRef>
              <c:f>'14.7'!$J$35</c:f>
              <c:strCache>
                <c:ptCount val="1"/>
              </c:strCache>
            </c:strRef>
          </c:tx>
          <c:invertIfNegative val="0"/>
          <c:cat>
            <c:numRef>
              <c:f>'14.7'!$K$30:$M$30</c:f>
              <c:numCache>
                <c:formatCode>General</c:formatCode>
                <c:ptCount val="3"/>
              </c:numCache>
            </c:numRef>
          </c:cat>
          <c:val>
            <c:numRef>
              <c:f>'14.7'!$K$35:$M$35</c:f>
              <c:numCache>
                <c:formatCode>#\ ##0.0</c:formatCode>
                <c:ptCount val="3"/>
              </c:numCache>
            </c:numRef>
          </c:val>
          <c:extLst>
            <c:ext xmlns:c16="http://schemas.microsoft.com/office/drawing/2014/chart" uri="{C3380CC4-5D6E-409C-BE32-E72D297353CC}">
              <c16:uniqueId val="{00000004-485F-4B2D-94E1-A077602F6E15}"/>
            </c:ext>
          </c:extLst>
        </c:ser>
        <c:ser>
          <c:idx val="5"/>
          <c:order val="5"/>
          <c:tx>
            <c:strRef>
              <c:f>'14.7'!$J$36</c:f>
              <c:strCache>
                <c:ptCount val="1"/>
              </c:strCache>
            </c:strRef>
          </c:tx>
          <c:invertIfNegative val="0"/>
          <c:cat>
            <c:numRef>
              <c:f>'14.7'!$K$30:$M$30</c:f>
              <c:numCache>
                <c:formatCode>General</c:formatCode>
                <c:ptCount val="3"/>
              </c:numCache>
            </c:numRef>
          </c:cat>
          <c:val>
            <c:numRef>
              <c:f>'14.7'!$K$36:$M$36</c:f>
              <c:numCache>
                <c:formatCode>#\ ##0.0</c:formatCode>
                <c:ptCount val="3"/>
              </c:numCache>
            </c:numRef>
          </c:val>
          <c:extLst>
            <c:ext xmlns:c16="http://schemas.microsoft.com/office/drawing/2014/chart" uri="{C3380CC4-5D6E-409C-BE32-E72D297353CC}">
              <c16:uniqueId val="{00000005-485F-4B2D-94E1-A077602F6E15}"/>
            </c:ext>
          </c:extLst>
        </c:ser>
        <c:ser>
          <c:idx val="6"/>
          <c:order val="6"/>
          <c:tx>
            <c:strRef>
              <c:f>'14.7'!$J$37</c:f>
              <c:strCache>
                <c:ptCount val="1"/>
              </c:strCache>
            </c:strRef>
          </c:tx>
          <c:invertIfNegative val="0"/>
          <c:cat>
            <c:numRef>
              <c:f>'14.7'!$K$30:$M$30</c:f>
              <c:numCache>
                <c:formatCode>General</c:formatCode>
                <c:ptCount val="3"/>
              </c:numCache>
            </c:numRef>
          </c:cat>
          <c:val>
            <c:numRef>
              <c:f>'14.7'!$K$37:$M$37</c:f>
              <c:numCache>
                <c:formatCode>#\ ##0.0</c:formatCode>
                <c:ptCount val="3"/>
              </c:numCache>
            </c:numRef>
          </c:val>
          <c:extLst>
            <c:ext xmlns:c16="http://schemas.microsoft.com/office/drawing/2014/chart" uri="{C3380CC4-5D6E-409C-BE32-E72D297353CC}">
              <c16:uniqueId val="{00000006-485F-4B2D-94E1-A077602F6E15}"/>
            </c:ext>
          </c:extLst>
        </c:ser>
        <c:ser>
          <c:idx val="7"/>
          <c:order val="7"/>
          <c:tx>
            <c:strRef>
              <c:f>'14.7'!$J$38</c:f>
              <c:strCache>
                <c:ptCount val="1"/>
              </c:strCache>
            </c:strRef>
          </c:tx>
          <c:spPr>
            <a:solidFill>
              <a:srgbClr val="FFC000"/>
            </a:solidFill>
          </c:spPr>
          <c:invertIfNegative val="0"/>
          <c:cat>
            <c:numRef>
              <c:f>'14.7'!$K$30:$M$30</c:f>
              <c:numCache>
                <c:formatCode>General</c:formatCode>
                <c:ptCount val="3"/>
              </c:numCache>
            </c:numRef>
          </c:cat>
          <c:val>
            <c:numRef>
              <c:f>'14.7'!$K$38:$M$38</c:f>
              <c:numCache>
                <c:formatCode>#\ ##0.0</c:formatCode>
                <c:ptCount val="3"/>
              </c:numCache>
            </c:numRef>
          </c:val>
          <c:extLst>
            <c:ext xmlns:c16="http://schemas.microsoft.com/office/drawing/2014/chart" uri="{C3380CC4-5D6E-409C-BE32-E72D297353CC}">
              <c16:uniqueId val="{00000007-485F-4B2D-94E1-A077602F6E15}"/>
            </c:ext>
          </c:extLst>
        </c:ser>
        <c:dLbls>
          <c:showLegendKey val="0"/>
          <c:showVal val="0"/>
          <c:showCatName val="0"/>
          <c:showSerName val="0"/>
          <c:showPercent val="0"/>
          <c:showBubbleSize val="0"/>
        </c:dLbls>
        <c:gapWidth val="150"/>
        <c:overlap val="100"/>
        <c:axId val="199301760"/>
        <c:axId val="199307648"/>
      </c:barChart>
      <c:catAx>
        <c:axId val="199301760"/>
        <c:scaling>
          <c:orientation val="minMax"/>
        </c:scaling>
        <c:delete val="0"/>
        <c:axPos val="b"/>
        <c:numFmt formatCode="General" sourceLinked="1"/>
        <c:majorTickMark val="none"/>
        <c:minorTickMark val="none"/>
        <c:tickLblPos val="nextTo"/>
        <c:txPr>
          <a:bodyPr/>
          <a:lstStyle/>
          <a:p>
            <a:pPr>
              <a:defRPr sz="900"/>
            </a:pPr>
            <a:endParaRPr lang="cs-CZ"/>
          </a:p>
        </c:txPr>
        <c:crossAx val="199307648"/>
        <c:crosses val="autoZero"/>
        <c:auto val="1"/>
        <c:lblAlgn val="ctr"/>
        <c:lblOffset val="100"/>
        <c:noMultiLvlLbl val="0"/>
      </c:catAx>
      <c:valAx>
        <c:axId val="19930764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99301760"/>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'14.7'!$L$19:$L$26</c:f>
              <c:numCache>
                <c:formatCode>General</c:formatCode>
                <c:ptCount val="8"/>
              </c:numCache>
            </c:numRef>
          </c:cat>
          <c:val>
            <c:numRef>
              <c:f>'14.7'!$M$19:$M$26</c:f>
              <c:numCache>
                <c:formatCode>0.0%</c:formatCode>
                <c:ptCount val="8"/>
              </c:numCache>
            </c:numRef>
          </c:val>
          <c:extLst>
            <c:ext xmlns:c16="http://schemas.microsoft.com/office/drawing/2014/chart" uri="{C3380CC4-5D6E-409C-BE32-E72D297353CC}">
              <c16:uniqueId val="{00000000-4C4F-4C99-971D-152B3649C556}"/>
            </c:ext>
          </c:extLst>
        </c:ser>
        <c:dLbls>
          <c:showLegendKey val="0"/>
          <c:showVal val="0"/>
          <c:showCatName val="0"/>
          <c:showSerName val="0"/>
          <c:showPercent val="0"/>
          <c:showBubbleSize val="0"/>
        </c:dLbls>
        <c:gapWidth val="150"/>
        <c:axId val="199337088"/>
        <c:axId val="199338624"/>
      </c:barChart>
      <c:catAx>
        <c:axId val="199337088"/>
        <c:scaling>
          <c:orientation val="minMax"/>
        </c:scaling>
        <c:delete val="0"/>
        <c:axPos val="l"/>
        <c:numFmt formatCode="General" sourceLinked="1"/>
        <c:majorTickMark val="none"/>
        <c:minorTickMark val="none"/>
        <c:tickLblPos val="nextTo"/>
        <c:txPr>
          <a:bodyPr/>
          <a:lstStyle/>
          <a:p>
            <a:pPr>
              <a:defRPr sz="900"/>
            </a:pPr>
            <a:endParaRPr lang="cs-CZ"/>
          </a:p>
        </c:txPr>
        <c:crossAx val="199338624"/>
        <c:crosses val="autoZero"/>
        <c:auto val="1"/>
        <c:lblAlgn val="ctr"/>
        <c:lblOffset val="100"/>
        <c:noMultiLvlLbl val="0"/>
      </c:catAx>
      <c:valAx>
        <c:axId val="1993386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1993370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1FEC-4315-80D4-4B7A801E662B}"/>
              </c:ext>
            </c:extLst>
          </c:dPt>
          <c:cat>
            <c:numRef>
              <c:f>'14.8'!$J$19:$J$26</c:f>
              <c:numCache>
                <c:formatCode>General</c:formatCode>
                <c:ptCount val="8"/>
              </c:numCache>
            </c:numRef>
          </c:cat>
          <c:val>
            <c:numRef>
              <c:f>'14.8'!$K$19:$K$26</c:f>
              <c:numCache>
                <c:formatCode>General</c:formatCode>
                <c:ptCount val="8"/>
              </c:numCache>
            </c:numRef>
          </c:val>
          <c:extLst>
            <c:ext xmlns:c16="http://schemas.microsoft.com/office/drawing/2014/chart" uri="{C3380CC4-5D6E-409C-BE32-E72D297353CC}">
              <c16:uniqueId val="{00000002-1FEC-4315-80D4-4B7A801E662B}"/>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'14.8'!$H$19:$H$22</c:f>
              <c:numCache>
                <c:formatCode>0.0</c:formatCode>
                <c:ptCount val="4"/>
              </c:numCache>
            </c:numRef>
          </c:cat>
          <c:val>
            <c:numRef>
              <c:f>'14.8'!$I$19:$I$22</c:f>
              <c:numCache>
                <c:formatCode>0.0%</c:formatCode>
                <c:ptCount val="4"/>
              </c:numCache>
            </c:numRef>
          </c:val>
          <c:extLst>
            <c:ext xmlns:c16="http://schemas.microsoft.com/office/drawing/2014/chart" uri="{C3380CC4-5D6E-409C-BE32-E72D297353CC}">
              <c16:uniqueId val="{00000000-4731-47CA-88D3-4FD328BA874F}"/>
            </c:ext>
          </c:extLst>
        </c:ser>
        <c:dLbls>
          <c:showLegendKey val="0"/>
          <c:showVal val="0"/>
          <c:showCatName val="0"/>
          <c:showSerName val="0"/>
          <c:showPercent val="0"/>
          <c:showBubbleSize val="0"/>
        </c:dLbls>
        <c:gapWidth val="150"/>
        <c:axId val="273251328"/>
        <c:axId val="239141632"/>
      </c:barChart>
      <c:catAx>
        <c:axId val="273251328"/>
        <c:scaling>
          <c:orientation val="maxMin"/>
        </c:scaling>
        <c:delete val="0"/>
        <c:axPos val="l"/>
        <c:numFmt formatCode="0.0" sourceLinked="1"/>
        <c:majorTickMark val="none"/>
        <c:minorTickMark val="none"/>
        <c:tickLblPos val="nextTo"/>
        <c:txPr>
          <a:bodyPr/>
          <a:lstStyle/>
          <a:p>
            <a:pPr>
              <a:defRPr sz="900"/>
            </a:pPr>
            <a:endParaRPr lang="cs-CZ"/>
          </a:p>
        </c:txPr>
        <c:crossAx val="239141632"/>
        <c:crosses val="autoZero"/>
        <c:auto val="1"/>
        <c:lblAlgn val="ctr"/>
        <c:lblOffset val="100"/>
        <c:noMultiLvlLbl val="0"/>
      </c:catAx>
      <c:valAx>
        <c:axId val="23914163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73251328"/>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'14.8'!$H$31:$H$38</c:f>
              <c:numCache>
                <c:formatCode>General</c:formatCode>
                <c:ptCount val="8"/>
              </c:numCache>
            </c:numRef>
          </c:cat>
          <c:val>
            <c:numRef>
              <c:f>'14.8'!$I$31:$I$38</c:f>
              <c:numCache>
                <c:formatCode>0.0%</c:formatCode>
                <c:ptCount val="8"/>
              </c:numCache>
            </c:numRef>
          </c:val>
          <c:extLst>
            <c:ext xmlns:c16="http://schemas.microsoft.com/office/drawing/2014/chart" uri="{C3380CC4-5D6E-409C-BE32-E72D297353CC}">
              <c16:uniqueId val="{00000000-C04A-4152-B6DE-430C151AFD37}"/>
            </c:ext>
          </c:extLst>
        </c:ser>
        <c:dLbls>
          <c:showLegendKey val="0"/>
          <c:showVal val="0"/>
          <c:showCatName val="0"/>
          <c:showSerName val="0"/>
          <c:showPercent val="0"/>
          <c:showBubbleSize val="0"/>
        </c:dLbls>
        <c:gapWidth val="150"/>
        <c:axId val="239162112"/>
        <c:axId val="239163648"/>
      </c:barChart>
      <c:catAx>
        <c:axId val="239162112"/>
        <c:scaling>
          <c:orientation val="minMax"/>
        </c:scaling>
        <c:delete val="0"/>
        <c:axPos val="l"/>
        <c:numFmt formatCode="General" sourceLinked="1"/>
        <c:majorTickMark val="none"/>
        <c:minorTickMark val="none"/>
        <c:tickLblPos val="nextTo"/>
        <c:txPr>
          <a:bodyPr/>
          <a:lstStyle/>
          <a:p>
            <a:pPr>
              <a:defRPr sz="900"/>
            </a:pPr>
            <a:endParaRPr lang="cs-CZ"/>
          </a:p>
        </c:txPr>
        <c:crossAx val="239163648"/>
        <c:crosses val="autoZero"/>
        <c:auto val="1"/>
        <c:lblAlgn val="ctr"/>
        <c:lblOffset val="100"/>
        <c:noMultiLvlLbl val="0"/>
      </c:catAx>
      <c:valAx>
        <c:axId val="23916364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16211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'14.8'!$J$31</c:f>
              <c:strCache>
                <c:ptCount val="1"/>
              </c:strCache>
            </c:strRef>
          </c:tx>
          <c:invertIfNegative val="0"/>
          <c:cat>
            <c:numRef>
              <c:f>'14.8'!$K$30:$M$30</c:f>
              <c:numCache>
                <c:formatCode>General</c:formatCode>
                <c:ptCount val="3"/>
              </c:numCache>
            </c:numRef>
          </c:cat>
          <c:val>
            <c:numRef>
              <c:f>'14.8'!$K$31:$M$31</c:f>
              <c:numCache>
                <c:formatCode>#\ ##0.0</c:formatCode>
                <c:ptCount val="3"/>
              </c:numCache>
            </c:numRef>
          </c:val>
          <c:extLst>
            <c:ext xmlns:c16="http://schemas.microsoft.com/office/drawing/2014/chart" uri="{C3380CC4-5D6E-409C-BE32-E72D297353CC}">
              <c16:uniqueId val="{00000000-1568-4295-8493-CE17D15AB661}"/>
            </c:ext>
          </c:extLst>
        </c:ser>
        <c:ser>
          <c:idx val="1"/>
          <c:order val="1"/>
          <c:tx>
            <c:strRef>
              <c:f>'14.8'!$J$32</c:f>
              <c:strCache>
                <c:ptCount val="1"/>
              </c:strCache>
            </c:strRef>
          </c:tx>
          <c:invertIfNegative val="0"/>
          <c:cat>
            <c:numRef>
              <c:f>'14.8'!$K$30:$M$30</c:f>
              <c:numCache>
                <c:formatCode>General</c:formatCode>
                <c:ptCount val="3"/>
              </c:numCache>
            </c:numRef>
          </c:cat>
          <c:val>
            <c:numRef>
              <c:f>'14.8'!$K$32:$M$32</c:f>
              <c:numCache>
                <c:formatCode>#\ ##0.0</c:formatCode>
                <c:ptCount val="3"/>
              </c:numCache>
            </c:numRef>
          </c:val>
          <c:extLst>
            <c:ext xmlns:c16="http://schemas.microsoft.com/office/drawing/2014/chart" uri="{C3380CC4-5D6E-409C-BE32-E72D297353CC}">
              <c16:uniqueId val="{00000001-1568-4295-8493-CE17D15AB661}"/>
            </c:ext>
          </c:extLst>
        </c:ser>
        <c:ser>
          <c:idx val="2"/>
          <c:order val="2"/>
          <c:tx>
            <c:strRef>
              <c:f>'14.8'!$J$33</c:f>
              <c:strCache>
                <c:ptCount val="1"/>
              </c:strCache>
            </c:strRef>
          </c:tx>
          <c:invertIfNegative val="0"/>
          <c:cat>
            <c:numRef>
              <c:f>'14.8'!$K$30:$M$30</c:f>
              <c:numCache>
                <c:formatCode>General</c:formatCode>
                <c:ptCount val="3"/>
              </c:numCache>
            </c:numRef>
          </c:cat>
          <c:val>
            <c:numRef>
              <c:f>'14.8'!$K$33:$M$33</c:f>
              <c:numCache>
                <c:formatCode>#\ ##0.0</c:formatCode>
                <c:ptCount val="3"/>
              </c:numCache>
            </c:numRef>
          </c:val>
          <c:extLst>
            <c:ext xmlns:c16="http://schemas.microsoft.com/office/drawing/2014/chart" uri="{C3380CC4-5D6E-409C-BE32-E72D297353CC}">
              <c16:uniqueId val="{00000002-1568-4295-8493-CE17D15AB661}"/>
            </c:ext>
          </c:extLst>
        </c:ser>
        <c:ser>
          <c:idx val="3"/>
          <c:order val="3"/>
          <c:tx>
            <c:strRef>
              <c:f>'14.8'!$J$34</c:f>
              <c:strCache>
                <c:ptCount val="1"/>
              </c:strCache>
            </c:strRef>
          </c:tx>
          <c:invertIfNegative val="0"/>
          <c:cat>
            <c:numRef>
              <c:f>'14.8'!$K$30:$M$30</c:f>
              <c:numCache>
                <c:formatCode>General</c:formatCode>
                <c:ptCount val="3"/>
              </c:numCache>
            </c:numRef>
          </c:cat>
          <c:val>
            <c:numRef>
              <c:f>'14.8'!$K$34:$M$34</c:f>
              <c:numCache>
                <c:formatCode>#\ ##0.0</c:formatCode>
                <c:ptCount val="3"/>
              </c:numCache>
            </c:numRef>
          </c:val>
          <c:extLst>
            <c:ext xmlns:c16="http://schemas.microsoft.com/office/drawing/2014/chart" uri="{C3380CC4-5D6E-409C-BE32-E72D297353CC}">
              <c16:uniqueId val="{00000003-1568-4295-8493-CE17D15AB661}"/>
            </c:ext>
          </c:extLst>
        </c:ser>
        <c:ser>
          <c:idx val="4"/>
          <c:order val="4"/>
          <c:tx>
            <c:strRef>
              <c:f>'14.8'!$J$35</c:f>
              <c:strCache>
                <c:ptCount val="1"/>
              </c:strCache>
            </c:strRef>
          </c:tx>
          <c:invertIfNegative val="0"/>
          <c:cat>
            <c:numRef>
              <c:f>'14.8'!$K$30:$M$30</c:f>
              <c:numCache>
                <c:formatCode>General</c:formatCode>
                <c:ptCount val="3"/>
              </c:numCache>
            </c:numRef>
          </c:cat>
          <c:val>
            <c:numRef>
              <c:f>'14.8'!$K$35:$M$35</c:f>
              <c:numCache>
                <c:formatCode>#\ ##0.0</c:formatCode>
                <c:ptCount val="3"/>
              </c:numCache>
            </c:numRef>
          </c:val>
          <c:extLst>
            <c:ext xmlns:c16="http://schemas.microsoft.com/office/drawing/2014/chart" uri="{C3380CC4-5D6E-409C-BE32-E72D297353CC}">
              <c16:uniqueId val="{00000004-1568-4295-8493-CE17D15AB661}"/>
            </c:ext>
          </c:extLst>
        </c:ser>
        <c:ser>
          <c:idx val="5"/>
          <c:order val="5"/>
          <c:tx>
            <c:strRef>
              <c:f>'14.8'!$J$36</c:f>
              <c:strCache>
                <c:ptCount val="1"/>
              </c:strCache>
            </c:strRef>
          </c:tx>
          <c:invertIfNegative val="0"/>
          <c:cat>
            <c:numRef>
              <c:f>'14.8'!$K$30:$M$30</c:f>
              <c:numCache>
                <c:formatCode>General</c:formatCode>
                <c:ptCount val="3"/>
              </c:numCache>
            </c:numRef>
          </c:cat>
          <c:val>
            <c:numRef>
              <c:f>'14.8'!$K$36:$M$36</c:f>
              <c:numCache>
                <c:formatCode>#\ ##0.0</c:formatCode>
                <c:ptCount val="3"/>
              </c:numCache>
            </c:numRef>
          </c:val>
          <c:extLst>
            <c:ext xmlns:c16="http://schemas.microsoft.com/office/drawing/2014/chart" uri="{C3380CC4-5D6E-409C-BE32-E72D297353CC}">
              <c16:uniqueId val="{00000005-1568-4295-8493-CE17D15AB661}"/>
            </c:ext>
          </c:extLst>
        </c:ser>
        <c:ser>
          <c:idx val="6"/>
          <c:order val="6"/>
          <c:tx>
            <c:strRef>
              <c:f>'14.8'!$J$37</c:f>
              <c:strCache>
                <c:ptCount val="1"/>
              </c:strCache>
            </c:strRef>
          </c:tx>
          <c:invertIfNegative val="0"/>
          <c:cat>
            <c:numRef>
              <c:f>'14.8'!$K$30:$M$30</c:f>
              <c:numCache>
                <c:formatCode>General</c:formatCode>
                <c:ptCount val="3"/>
              </c:numCache>
            </c:numRef>
          </c:cat>
          <c:val>
            <c:numRef>
              <c:f>'14.8'!$K$37:$M$37</c:f>
              <c:numCache>
                <c:formatCode>#\ ##0.0</c:formatCode>
                <c:ptCount val="3"/>
              </c:numCache>
            </c:numRef>
          </c:val>
          <c:extLst>
            <c:ext xmlns:c16="http://schemas.microsoft.com/office/drawing/2014/chart" uri="{C3380CC4-5D6E-409C-BE32-E72D297353CC}">
              <c16:uniqueId val="{00000006-1568-4295-8493-CE17D15AB661}"/>
            </c:ext>
          </c:extLst>
        </c:ser>
        <c:ser>
          <c:idx val="7"/>
          <c:order val="7"/>
          <c:tx>
            <c:strRef>
              <c:f>'14.8'!$J$38</c:f>
              <c:strCache>
                <c:ptCount val="1"/>
              </c:strCache>
            </c:strRef>
          </c:tx>
          <c:spPr>
            <a:solidFill>
              <a:srgbClr val="FFC000"/>
            </a:solidFill>
          </c:spPr>
          <c:invertIfNegative val="0"/>
          <c:cat>
            <c:numRef>
              <c:f>'14.8'!$K$30:$M$30</c:f>
              <c:numCache>
                <c:formatCode>General</c:formatCode>
                <c:ptCount val="3"/>
              </c:numCache>
            </c:numRef>
          </c:cat>
          <c:val>
            <c:numRef>
              <c:f>'14.8'!$K$38:$M$38</c:f>
              <c:numCache>
                <c:formatCode>#\ ##0.0</c:formatCode>
                <c:ptCount val="3"/>
              </c:numCache>
            </c:numRef>
          </c:val>
          <c:extLst>
            <c:ext xmlns:c16="http://schemas.microsoft.com/office/drawing/2014/chart" uri="{C3380CC4-5D6E-409C-BE32-E72D297353CC}">
              <c16:uniqueId val="{00000007-1568-4295-8493-CE17D15AB661}"/>
            </c:ext>
          </c:extLst>
        </c:ser>
        <c:dLbls>
          <c:showLegendKey val="0"/>
          <c:showVal val="0"/>
          <c:showCatName val="0"/>
          <c:showSerName val="0"/>
          <c:showPercent val="0"/>
          <c:showBubbleSize val="0"/>
        </c:dLbls>
        <c:gapWidth val="150"/>
        <c:overlap val="100"/>
        <c:axId val="239291008"/>
        <c:axId val="239313280"/>
      </c:barChart>
      <c:catAx>
        <c:axId val="239291008"/>
        <c:scaling>
          <c:orientation val="minMax"/>
        </c:scaling>
        <c:delete val="0"/>
        <c:axPos val="b"/>
        <c:numFmt formatCode="General" sourceLinked="1"/>
        <c:majorTickMark val="none"/>
        <c:minorTickMark val="none"/>
        <c:tickLblPos val="nextTo"/>
        <c:txPr>
          <a:bodyPr/>
          <a:lstStyle/>
          <a:p>
            <a:pPr>
              <a:defRPr sz="900"/>
            </a:pPr>
            <a:endParaRPr lang="cs-CZ"/>
          </a:p>
        </c:txPr>
        <c:crossAx val="239313280"/>
        <c:crosses val="autoZero"/>
        <c:auto val="1"/>
        <c:lblAlgn val="ctr"/>
        <c:lblOffset val="100"/>
        <c:noMultiLvlLbl val="0"/>
      </c:catAx>
      <c:valAx>
        <c:axId val="23931328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29100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tx2"/>
                </a:solidFill>
              </a:rPr>
              <a:t>Výroba tepla brutto v krajích ČR (TJ)</a:t>
            </a:r>
          </a:p>
        </c:rich>
      </c:tx>
      <c:layout>
        <c:manualLayout>
          <c:xMode val="edge"/>
          <c:yMode val="edge"/>
          <c:x val="1.4614830998366302E-3"/>
          <c:y val="0"/>
        </c:manualLayout>
      </c:layout>
      <c:overlay val="0"/>
    </c:title>
    <c:autoTitleDeleted val="0"/>
    <c:plotArea>
      <c:layout>
        <c:manualLayout>
          <c:layoutTarget val="inner"/>
          <c:xMode val="edge"/>
          <c:yMode val="edge"/>
          <c:x val="7.9914833822405579E-2"/>
          <c:y val="0.11408768804251168"/>
          <c:w val="0.88530669494128988"/>
          <c:h val="0.80001938503290837"/>
        </c:manualLayout>
      </c:layout>
      <c:barChart>
        <c:barDir val="col"/>
        <c:grouping val="stacked"/>
        <c:varyColors val="0"/>
        <c:ser>
          <c:idx val="0"/>
          <c:order val="0"/>
          <c:tx>
            <c:strRef>
              <c:f>'4.2'!$A$7</c:f>
              <c:strCache>
                <c:ptCount val="1"/>
                <c:pt idx="0">
                  <c:v>Hlavní město Praha</c:v>
                </c:pt>
              </c:strCache>
            </c:strRef>
          </c:tx>
          <c:invertIfNegative val="0"/>
          <c:val>
            <c:numRef>
              <c:f>'4.2'!$B$7:$M$7</c:f>
              <c:numCache>
                <c:formatCode>#\ ##0.0</c:formatCode>
                <c:ptCount val="12"/>
                <c:pt idx="0">
                  <c:v>685.68585900000005</c:v>
                </c:pt>
                <c:pt idx="1">
                  <c:v>563.04899799999987</c:v>
                </c:pt>
                <c:pt idx="2">
                  <c:v>565.45731500000022</c:v>
                </c:pt>
                <c:pt idx="3">
                  <c:v>451.21502800000007</c:v>
                </c:pt>
                <c:pt idx="4">
                  <c:v>246.489172</c:v>
                </c:pt>
                <c:pt idx="5">
                  <c:v>205.42618100000004</c:v>
                </c:pt>
                <c:pt idx="6">
                  <c:v>0</c:v>
                </c:pt>
                <c:pt idx="7">
                  <c:v>0</c:v>
                </c:pt>
                <c:pt idx="8">
                  <c:v>0</c:v>
                </c:pt>
                <c:pt idx="9">
                  <c:v>0</c:v>
                </c:pt>
                <c:pt idx="10">
                  <c:v>0</c:v>
                </c:pt>
                <c:pt idx="11">
                  <c:v>0</c:v>
                </c:pt>
              </c:numCache>
            </c:numRef>
          </c:val>
          <c:extLst>
            <c:ext xmlns:c16="http://schemas.microsoft.com/office/drawing/2014/chart" uri="{C3380CC4-5D6E-409C-BE32-E72D297353CC}">
              <c16:uniqueId val="{00000000-136A-4182-821D-07A924959D79}"/>
            </c:ext>
          </c:extLst>
        </c:ser>
        <c:ser>
          <c:idx val="1"/>
          <c:order val="1"/>
          <c:tx>
            <c:strRef>
              <c:f>'4.2'!$A$8</c:f>
              <c:strCache>
                <c:ptCount val="1"/>
                <c:pt idx="0">
                  <c:v>Jihočeský kraj</c:v>
                </c:pt>
              </c:strCache>
            </c:strRef>
          </c:tx>
          <c:spPr>
            <a:solidFill>
              <a:schemeClr val="accent2"/>
            </a:solidFill>
          </c:spPr>
          <c:invertIfNegative val="0"/>
          <c:val>
            <c:numRef>
              <c:f>'4.2'!$B$8:$M$8</c:f>
              <c:numCache>
                <c:formatCode>#\ ##0.0</c:formatCode>
                <c:ptCount val="12"/>
                <c:pt idx="0">
                  <c:v>957.16605600000014</c:v>
                </c:pt>
                <c:pt idx="1">
                  <c:v>785.94108700000038</c:v>
                </c:pt>
                <c:pt idx="2">
                  <c:v>827.88881399999968</c:v>
                </c:pt>
                <c:pt idx="3">
                  <c:v>672.92420899999968</c:v>
                </c:pt>
                <c:pt idx="4">
                  <c:v>409.42845800000003</c:v>
                </c:pt>
                <c:pt idx="5">
                  <c:v>291.71522700000008</c:v>
                </c:pt>
                <c:pt idx="6">
                  <c:v>0</c:v>
                </c:pt>
                <c:pt idx="7">
                  <c:v>0</c:v>
                </c:pt>
                <c:pt idx="8">
                  <c:v>0</c:v>
                </c:pt>
                <c:pt idx="9">
                  <c:v>0</c:v>
                </c:pt>
                <c:pt idx="10">
                  <c:v>0</c:v>
                </c:pt>
                <c:pt idx="11">
                  <c:v>0</c:v>
                </c:pt>
              </c:numCache>
            </c:numRef>
          </c:val>
          <c:extLst>
            <c:ext xmlns:c16="http://schemas.microsoft.com/office/drawing/2014/chart" uri="{C3380CC4-5D6E-409C-BE32-E72D297353CC}">
              <c16:uniqueId val="{00000001-136A-4182-821D-07A924959D79}"/>
            </c:ext>
          </c:extLst>
        </c:ser>
        <c:ser>
          <c:idx val="2"/>
          <c:order val="2"/>
          <c:tx>
            <c:strRef>
              <c:f>'4.2'!$A$9</c:f>
              <c:strCache>
                <c:ptCount val="1"/>
                <c:pt idx="0">
                  <c:v>Jihomoravský kraj</c:v>
                </c:pt>
              </c:strCache>
            </c:strRef>
          </c:tx>
          <c:spPr>
            <a:solidFill>
              <a:schemeClr val="accent3"/>
            </a:solidFill>
          </c:spPr>
          <c:invertIfNegative val="0"/>
          <c:val>
            <c:numRef>
              <c:f>'4.2'!$B$9:$M$9</c:f>
              <c:numCache>
                <c:formatCode>#\ ##0.0</c:formatCode>
                <c:ptCount val="12"/>
                <c:pt idx="0">
                  <c:v>1054.758149</c:v>
                </c:pt>
                <c:pt idx="1">
                  <c:v>830.44210999999996</c:v>
                </c:pt>
                <c:pt idx="2">
                  <c:v>853.5081909999999</c:v>
                </c:pt>
                <c:pt idx="3">
                  <c:v>629.07055300000025</c:v>
                </c:pt>
                <c:pt idx="4">
                  <c:v>347.54256499999985</c:v>
                </c:pt>
                <c:pt idx="5">
                  <c:v>282.91913999999997</c:v>
                </c:pt>
                <c:pt idx="6">
                  <c:v>0</c:v>
                </c:pt>
                <c:pt idx="7">
                  <c:v>0</c:v>
                </c:pt>
                <c:pt idx="8">
                  <c:v>0</c:v>
                </c:pt>
                <c:pt idx="9">
                  <c:v>0</c:v>
                </c:pt>
                <c:pt idx="10">
                  <c:v>0</c:v>
                </c:pt>
                <c:pt idx="11">
                  <c:v>0</c:v>
                </c:pt>
              </c:numCache>
            </c:numRef>
          </c:val>
          <c:extLst>
            <c:ext xmlns:c16="http://schemas.microsoft.com/office/drawing/2014/chart" uri="{C3380CC4-5D6E-409C-BE32-E72D297353CC}">
              <c16:uniqueId val="{00000002-136A-4182-821D-07A924959D79}"/>
            </c:ext>
          </c:extLst>
        </c:ser>
        <c:ser>
          <c:idx val="3"/>
          <c:order val="3"/>
          <c:tx>
            <c:strRef>
              <c:f>'4.2'!$A$10</c:f>
              <c:strCache>
                <c:ptCount val="1"/>
                <c:pt idx="0">
                  <c:v>Karlovarský kraj</c:v>
                </c:pt>
              </c:strCache>
            </c:strRef>
          </c:tx>
          <c:spPr>
            <a:solidFill>
              <a:schemeClr val="accent4"/>
            </a:solidFill>
          </c:spPr>
          <c:invertIfNegative val="0"/>
          <c:val>
            <c:numRef>
              <c:f>'4.2'!$B$10:$M$10</c:f>
              <c:numCache>
                <c:formatCode>#\ ##0.0</c:formatCode>
                <c:ptCount val="12"/>
                <c:pt idx="0">
                  <c:v>1099.1723939999999</c:v>
                </c:pt>
                <c:pt idx="1">
                  <c:v>1011.0654139999998</c:v>
                </c:pt>
                <c:pt idx="2">
                  <c:v>1069.6539819999996</c:v>
                </c:pt>
                <c:pt idx="3">
                  <c:v>968.230728</c:v>
                </c:pt>
                <c:pt idx="4">
                  <c:v>760.40894200000014</c:v>
                </c:pt>
                <c:pt idx="5">
                  <c:v>619.14474899999993</c:v>
                </c:pt>
                <c:pt idx="6">
                  <c:v>0</c:v>
                </c:pt>
                <c:pt idx="7">
                  <c:v>0</c:v>
                </c:pt>
                <c:pt idx="8">
                  <c:v>0</c:v>
                </c:pt>
                <c:pt idx="9">
                  <c:v>0</c:v>
                </c:pt>
                <c:pt idx="10">
                  <c:v>0</c:v>
                </c:pt>
                <c:pt idx="11">
                  <c:v>0</c:v>
                </c:pt>
              </c:numCache>
            </c:numRef>
          </c:val>
          <c:extLst>
            <c:ext xmlns:c16="http://schemas.microsoft.com/office/drawing/2014/chart" uri="{C3380CC4-5D6E-409C-BE32-E72D297353CC}">
              <c16:uniqueId val="{00000003-136A-4182-821D-07A924959D79}"/>
            </c:ext>
          </c:extLst>
        </c:ser>
        <c:ser>
          <c:idx val="4"/>
          <c:order val="4"/>
          <c:tx>
            <c:strRef>
              <c:f>'4.2'!$A$11</c:f>
              <c:strCache>
                <c:ptCount val="1"/>
                <c:pt idx="0">
                  <c:v>Kraj Vysočina</c:v>
                </c:pt>
              </c:strCache>
            </c:strRef>
          </c:tx>
          <c:spPr>
            <a:solidFill>
              <a:schemeClr val="accent5"/>
            </a:solidFill>
          </c:spPr>
          <c:invertIfNegative val="0"/>
          <c:val>
            <c:numRef>
              <c:f>'4.2'!$B$11:$M$11</c:f>
              <c:numCache>
                <c:formatCode>#\ ##0.0</c:formatCode>
                <c:ptCount val="12"/>
                <c:pt idx="0">
                  <c:v>448.07759664179758</c:v>
                </c:pt>
                <c:pt idx="1">
                  <c:v>380.9387221759568</c:v>
                </c:pt>
                <c:pt idx="2">
                  <c:v>396.64191047496257</c:v>
                </c:pt>
                <c:pt idx="3">
                  <c:v>294.57359709181594</c:v>
                </c:pt>
                <c:pt idx="4">
                  <c:v>192.11576579163923</c:v>
                </c:pt>
                <c:pt idx="5">
                  <c:v>178.193754504818</c:v>
                </c:pt>
                <c:pt idx="6">
                  <c:v>0</c:v>
                </c:pt>
                <c:pt idx="7">
                  <c:v>0</c:v>
                </c:pt>
                <c:pt idx="8">
                  <c:v>0</c:v>
                </c:pt>
                <c:pt idx="9">
                  <c:v>0</c:v>
                </c:pt>
                <c:pt idx="10">
                  <c:v>0</c:v>
                </c:pt>
                <c:pt idx="11">
                  <c:v>0</c:v>
                </c:pt>
              </c:numCache>
            </c:numRef>
          </c:val>
          <c:extLst>
            <c:ext xmlns:c16="http://schemas.microsoft.com/office/drawing/2014/chart" uri="{C3380CC4-5D6E-409C-BE32-E72D297353CC}">
              <c16:uniqueId val="{00000004-136A-4182-821D-07A924959D79}"/>
            </c:ext>
          </c:extLst>
        </c:ser>
        <c:ser>
          <c:idx val="5"/>
          <c:order val="5"/>
          <c:tx>
            <c:strRef>
              <c:f>'4.2'!$A$12</c:f>
              <c:strCache>
                <c:ptCount val="1"/>
                <c:pt idx="0">
                  <c:v>Královéhradecký kraj</c:v>
                </c:pt>
              </c:strCache>
            </c:strRef>
          </c:tx>
          <c:spPr>
            <a:solidFill>
              <a:schemeClr val="accent6"/>
            </a:solidFill>
          </c:spPr>
          <c:invertIfNegative val="0"/>
          <c:val>
            <c:numRef>
              <c:f>'4.2'!$B$12:$M$12</c:f>
              <c:numCache>
                <c:formatCode>#\ ##0.0</c:formatCode>
                <c:ptCount val="12"/>
                <c:pt idx="0">
                  <c:v>614.57520442794237</c:v>
                </c:pt>
                <c:pt idx="1">
                  <c:v>437.15222549065186</c:v>
                </c:pt>
                <c:pt idx="2">
                  <c:v>443.49601899999999</c:v>
                </c:pt>
                <c:pt idx="3">
                  <c:v>368.06787999999989</c:v>
                </c:pt>
                <c:pt idx="4">
                  <c:v>238.66715200000002</c:v>
                </c:pt>
                <c:pt idx="5">
                  <c:v>201.28976700000004</c:v>
                </c:pt>
                <c:pt idx="6">
                  <c:v>0</c:v>
                </c:pt>
                <c:pt idx="7">
                  <c:v>0</c:v>
                </c:pt>
                <c:pt idx="8">
                  <c:v>0</c:v>
                </c:pt>
                <c:pt idx="9">
                  <c:v>0</c:v>
                </c:pt>
                <c:pt idx="10">
                  <c:v>0</c:v>
                </c:pt>
                <c:pt idx="11">
                  <c:v>0</c:v>
                </c:pt>
              </c:numCache>
            </c:numRef>
          </c:val>
          <c:extLst>
            <c:ext xmlns:c16="http://schemas.microsoft.com/office/drawing/2014/chart" uri="{C3380CC4-5D6E-409C-BE32-E72D297353CC}">
              <c16:uniqueId val="{00000005-136A-4182-821D-07A924959D79}"/>
            </c:ext>
          </c:extLst>
        </c:ser>
        <c:ser>
          <c:idx val="6"/>
          <c:order val="6"/>
          <c:tx>
            <c:strRef>
              <c:f>'4.2'!$A$13</c:f>
              <c:strCache>
                <c:ptCount val="1"/>
                <c:pt idx="0">
                  <c:v>Liberecký kraj</c:v>
                </c:pt>
              </c:strCache>
            </c:strRef>
          </c:tx>
          <c:spPr>
            <a:solidFill>
              <a:srgbClr val="F0948F"/>
            </a:solidFill>
          </c:spPr>
          <c:invertIfNegative val="0"/>
          <c:val>
            <c:numRef>
              <c:f>'4.2'!$B$13:$M$13</c:f>
              <c:numCache>
                <c:formatCode>#\ ##0.0</c:formatCode>
                <c:ptCount val="12"/>
                <c:pt idx="0">
                  <c:v>334.99903499999994</c:v>
                </c:pt>
                <c:pt idx="1">
                  <c:v>280.09290400000003</c:v>
                </c:pt>
                <c:pt idx="2">
                  <c:v>271.17602999999997</c:v>
                </c:pt>
                <c:pt idx="3">
                  <c:v>216.43098599999996</c:v>
                </c:pt>
                <c:pt idx="4">
                  <c:v>124.36255500000001</c:v>
                </c:pt>
                <c:pt idx="5">
                  <c:v>72.330225000000013</c:v>
                </c:pt>
                <c:pt idx="6">
                  <c:v>0</c:v>
                </c:pt>
                <c:pt idx="7">
                  <c:v>0</c:v>
                </c:pt>
                <c:pt idx="8">
                  <c:v>0</c:v>
                </c:pt>
                <c:pt idx="9">
                  <c:v>0</c:v>
                </c:pt>
                <c:pt idx="10">
                  <c:v>0</c:v>
                </c:pt>
                <c:pt idx="11">
                  <c:v>0</c:v>
                </c:pt>
              </c:numCache>
            </c:numRef>
          </c:val>
          <c:extLst>
            <c:ext xmlns:c16="http://schemas.microsoft.com/office/drawing/2014/chart" uri="{C3380CC4-5D6E-409C-BE32-E72D297353CC}">
              <c16:uniqueId val="{00000006-136A-4182-821D-07A924959D79}"/>
            </c:ext>
          </c:extLst>
        </c:ser>
        <c:ser>
          <c:idx val="7"/>
          <c:order val="7"/>
          <c:tx>
            <c:strRef>
              <c:f>'4.2'!$A$14</c:f>
              <c:strCache>
                <c:ptCount val="1"/>
                <c:pt idx="0">
                  <c:v>Moravskoslezský kraj</c:v>
                </c:pt>
              </c:strCache>
            </c:strRef>
          </c:tx>
          <c:spPr>
            <a:solidFill>
              <a:srgbClr val="F7C9C7"/>
            </a:solidFill>
          </c:spPr>
          <c:invertIfNegative val="0"/>
          <c:val>
            <c:numRef>
              <c:f>'4.2'!$B$14:$M$14</c:f>
              <c:numCache>
                <c:formatCode>#\ ##0.0</c:formatCode>
                <c:ptCount val="12"/>
                <c:pt idx="0">
                  <c:v>3741.2785640000029</c:v>
                </c:pt>
                <c:pt idx="1">
                  <c:v>2995.5558029999984</c:v>
                </c:pt>
                <c:pt idx="2">
                  <c:v>3200.6756300000002</c:v>
                </c:pt>
                <c:pt idx="3">
                  <c:v>2751.9635539999999</c:v>
                </c:pt>
                <c:pt idx="4">
                  <c:v>1981.9067490000004</c:v>
                </c:pt>
                <c:pt idx="5">
                  <c:v>1726.3452079999995</c:v>
                </c:pt>
                <c:pt idx="6">
                  <c:v>0</c:v>
                </c:pt>
                <c:pt idx="7">
                  <c:v>0</c:v>
                </c:pt>
                <c:pt idx="8">
                  <c:v>0</c:v>
                </c:pt>
                <c:pt idx="9">
                  <c:v>0</c:v>
                </c:pt>
                <c:pt idx="10">
                  <c:v>0</c:v>
                </c:pt>
                <c:pt idx="11">
                  <c:v>0</c:v>
                </c:pt>
              </c:numCache>
            </c:numRef>
          </c:val>
          <c:extLst>
            <c:ext xmlns:c16="http://schemas.microsoft.com/office/drawing/2014/chart" uri="{C3380CC4-5D6E-409C-BE32-E72D297353CC}">
              <c16:uniqueId val="{00000007-136A-4182-821D-07A924959D79}"/>
            </c:ext>
          </c:extLst>
        </c:ser>
        <c:ser>
          <c:idx val="8"/>
          <c:order val="8"/>
          <c:tx>
            <c:strRef>
              <c:f>'4.2'!$A$15</c:f>
              <c:strCache>
                <c:ptCount val="1"/>
                <c:pt idx="0">
                  <c:v>Olomoucký kraj</c:v>
                </c:pt>
              </c:strCache>
            </c:strRef>
          </c:tx>
          <c:spPr>
            <a:solidFill>
              <a:schemeClr val="tx1"/>
            </a:solidFill>
          </c:spPr>
          <c:invertIfNegative val="0"/>
          <c:val>
            <c:numRef>
              <c:f>'4.2'!$B$15:$M$15</c:f>
              <c:numCache>
                <c:formatCode>#\ ##0.0</c:formatCode>
                <c:ptCount val="12"/>
                <c:pt idx="0">
                  <c:v>889.82469200000003</c:v>
                </c:pt>
                <c:pt idx="1">
                  <c:v>652.70693100000005</c:v>
                </c:pt>
                <c:pt idx="2">
                  <c:v>666.46068800000012</c:v>
                </c:pt>
                <c:pt idx="3">
                  <c:v>529.03709499999991</c:v>
                </c:pt>
                <c:pt idx="4">
                  <c:v>361.22334999999998</c:v>
                </c:pt>
                <c:pt idx="5">
                  <c:v>311.86689399999995</c:v>
                </c:pt>
                <c:pt idx="6">
                  <c:v>0</c:v>
                </c:pt>
                <c:pt idx="7">
                  <c:v>0</c:v>
                </c:pt>
                <c:pt idx="8">
                  <c:v>0</c:v>
                </c:pt>
                <c:pt idx="9">
                  <c:v>0</c:v>
                </c:pt>
                <c:pt idx="10">
                  <c:v>0</c:v>
                </c:pt>
                <c:pt idx="11">
                  <c:v>0</c:v>
                </c:pt>
              </c:numCache>
            </c:numRef>
          </c:val>
          <c:extLst>
            <c:ext xmlns:c16="http://schemas.microsoft.com/office/drawing/2014/chart" uri="{C3380CC4-5D6E-409C-BE32-E72D297353CC}">
              <c16:uniqueId val="{00000008-136A-4182-821D-07A924959D79}"/>
            </c:ext>
          </c:extLst>
        </c:ser>
        <c:ser>
          <c:idx val="9"/>
          <c:order val="9"/>
          <c:tx>
            <c:strRef>
              <c:f>'4.2'!$A$16</c:f>
              <c:strCache>
                <c:ptCount val="1"/>
                <c:pt idx="0">
                  <c:v>Pardubický kraj</c:v>
                </c:pt>
              </c:strCache>
            </c:strRef>
          </c:tx>
          <c:spPr>
            <a:solidFill>
              <a:srgbClr val="646363"/>
            </a:solidFill>
          </c:spPr>
          <c:invertIfNegative val="0"/>
          <c:val>
            <c:numRef>
              <c:f>'4.2'!$B$16:$M$16</c:f>
              <c:numCache>
                <c:formatCode>#\ ##0.0</c:formatCode>
                <c:ptCount val="12"/>
                <c:pt idx="0">
                  <c:v>933.32962751696618</c:v>
                </c:pt>
                <c:pt idx="1">
                  <c:v>755.23049579771964</c:v>
                </c:pt>
                <c:pt idx="2">
                  <c:v>768.39075336547023</c:v>
                </c:pt>
                <c:pt idx="3">
                  <c:v>607.06987290645702</c:v>
                </c:pt>
                <c:pt idx="4">
                  <c:v>306.45377643572618</c:v>
                </c:pt>
                <c:pt idx="5">
                  <c:v>246.12635217421683</c:v>
                </c:pt>
                <c:pt idx="6">
                  <c:v>0</c:v>
                </c:pt>
                <c:pt idx="7">
                  <c:v>0</c:v>
                </c:pt>
                <c:pt idx="8">
                  <c:v>0</c:v>
                </c:pt>
                <c:pt idx="9">
                  <c:v>0</c:v>
                </c:pt>
                <c:pt idx="10">
                  <c:v>0</c:v>
                </c:pt>
                <c:pt idx="11">
                  <c:v>0</c:v>
                </c:pt>
              </c:numCache>
            </c:numRef>
          </c:val>
          <c:extLst>
            <c:ext xmlns:c16="http://schemas.microsoft.com/office/drawing/2014/chart" uri="{C3380CC4-5D6E-409C-BE32-E72D297353CC}">
              <c16:uniqueId val="{00000009-136A-4182-821D-07A924959D79}"/>
            </c:ext>
          </c:extLst>
        </c:ser>
        <c:ser>
          <c:idx val="10"/>
          <c:order val="10"/>
          <c:tx>
            <c:strRef>
              <c:f>'4.2'!$A$17</c:f>
              <c:strCache>
                <c:ptCount val="1"/>
                <c:pt idx="0">
                  <c:v>Plzeňský kraj</c:v>
                </c:pt>
              </c:strCache>
            </c:strRef>
          </c:tx>
          <c:spPr>
            <a:solidFill>
              <a:srgbClr val="9D9D9C"/>
            </a:solidFill>
          </c:spPr>
          <c:invertIfNegative val="0"/>
          <c:val>
            <c:numRef>
              <c:f>'4.2'!$B$17:$M$17</c:f>
              <c:numCache>
                <c:formatCode>#\ ##0.0</c:formatCode>
                <c:ptCount val="12"/>
                <c:pt idx="0">
                  <c:v>793.85737750119927</c:v>
                </c:pt>
                <c:pt idx="1">
                  <c:v>651.15673348857774</c:v>
                </c:pt>
                <c:pt idx="2">
                  <c:v>669.98945181942941</c:v>
                </c:pt>
                <c:pt idx="3">
                  <c:v>521.82819834165969</c:v>
                </c:pt>
                <c:pt idx="4">
                  <c:v>274.06420194398652</c:v>
                </c:pt>
                <c:pt idx="5">
                  <c:v>224.41229273114959</c:v>
                </c:pt>
                <c:pt idx="6">
                  <c:v>0</c:v>
                </c:pt>
                <c:pt idx="7">
                  <c:v>0</c:v>
                </c:pt>
                <c:pt idx="8">
                  <c:v>0</c:v>
                </c:pt>
                <c:pt idx="9">
                  <c:v>0</c:v>
                </c:pt>
                <c:pt idx="10">
                  <c:v>0</c:v>
                </c:pt>
                <c:pt idx="11">
                  <c:v>0</c:v>
                </c:pt>
              </c:numCache>
            </c:numRef>
          </c:val>
          <c:extLst>
            <c:ext xmlns:c16="http://schemas.microsoft.com/office/drawing/2014/chart" uri="{C3380CC4-5D6E-409C-BE32-E72D297353CC}">
              <c16:uniqueId val="{0000000A-136A-4182-821D-07A924959D79}"/>
            </c:ext>
          </c:extLst>
        </c:ser>
        <c:ser>
          <c:idx val="11"/>
          <c:order val="11"/>
          <c:tx>
            <c:strRef>
              <c:f>'4.2'!$A$18</c:f>
              <c:strCache>
                <c:ptCount val="1"/>
                <c:pt idx="0">
                  <c:v>Středočeský kraj</c:v>
                </c:pt>
              </c:strCache>
            </c:strRef>
          </c:tx>
          <c:spPr>
            <a:solidFill>
              <a:srgbClr val="D0D0D0"/>
            </a:solidFill>
          </c:spPr>
          <c:invertIfNegative val="0"/>
          <c:val>
            <c:numRef>
              <c:f>'4.2'!$B$18:$M$18</c:f>
              <c:numCache>
                <c:formatCode>#\ ##0.0</c:formatCode>
                <c:ptCount val="12"/>
                <c:pt idx="0">
                  <c:v>3453.3394149999995</c:v>
                </c:pt>
                <c:pt idx="1">
                  <c:v>2755.9194036516064</c:v>
                </c:pt>
                <c:pt idx="2">
                  <c:v>2588.6387841216974</c:v>
                </c:pt>
                <c:pt idx="3">
                  <c:v>2101.1194969999997</c:v>
                </c:pt>
                <c:pt idx="4">
                  <c:v>1483.4335350000003</c:v>
                </c:pt>
                <c:pt idx="5">
                  <c:v>1274.4930980000001</c:v>
                </c:pt>
                <c:pt idx="6">
                  <c:v>0</c:v>
                </c:pt>
                <c:pt idx="7">
                  <c:v>0</c:v>
                </c:pt>
                <c:pt idx="8">
                  <c:v>0</c:v>
                </c:pt>
                <c:pt idx="9">
                  <c:v>0</c:v>
                </c:pt>
                <c:pt idx="10">
                  <c:v>0</c:v>
                </c:pt>
                <c:pt idx="11">
                  <c:v>0</c:v>
                </c:pt>
              </c:numCache>
            </c:numRef>
          </c:val>
          <c:extLst>
            <c:ext xmlns:c16="http://schemas.microsoft.com/office/drawing/2014/chart" uri="{C3380CC4-5D6E-409C-BE32-E72D297353CC}">
              <c16:uniqueId val="{0000000B-136A-4182-821D-07A924959D79}"/>
            </c:ext>
          </c:extLst>
        </c:ser>
        <c:ser>
          <c:idx val="12"/>
          <c:order val="12"/>
          <c:tx>
            <c:strRef>
              <c:f>'4.2'!$A$19</c:f>
              <c:strCache>
                <c:ptCount val="1"/>
                <c:pt idx="0">
                  <c:v>Ústecký kraj</c:v>
                </c:pt>
              </c:strCache>
            </c:strRef>
          </c:tx>
          <c:spPr>
            <a:pattFill prst="ltUpDiag">
              <a:fgClr>
                <a:schemeClr val="accent1"/>
              </a:fgClr>
              <a:bgClr>
                <a:schemeClr val="bg1"/>
              </a:bgClr>
            </a:pattFill>
          </c:spPr>
          <c:invertIfNegative val="0"/>
          <c:val>
            <c:numRef>
              <c:f>'4.2'!$B$19:$M$19</c:f>
              <c:numCache>
                <c:formatCode>#\ ##0.0</c:formatCode>
                <c:ptCount val="12"/>
                <c:pt idx="0">
                  <c:v>3406.2016220000005</c:v>
                </c:pt>
                <c:pt idx="1">
                  <c:v>2943.5065019999988</c:v>
                </c:pt>
                <c:pt idx="2">
                  <c:v>3076.9218300000007</c:v>
                </c:pt>
                <c:pt idx="3">
                  <c:v>2676.636544</c:v>
                </c:pt>
                <c:pt idx="4">
                  <c:v>2174.6696330000004</c:v>
                </c:pt>
                <c:pt idx="5">
                  <c:v>1857.5699230000007</c:v>
                </c:pt>
                <c:pt idx="6">
                  <c:v>0</c:v>
                </c:pt>
                <c:pt idx="7">
                  <c:v>0</c:v>
                </c:pt>
                <c:pt idx="8">
                  <c:v>0</c:v>
                </c:pt>
                <c:pt idx="9">
                  <c:v>0</c:v>
                </c:pt>
                <c:pt idx="10">
                  <c:v>0</c:v>
                </c:pt>
                <c:pt idx="11">
                  <c:v>0</c:v>
                </c:pt>
              </c:numCache>
            </c:numRef>
          </c:val>
          <c:extLst>
            <c:ext xmlns:c16="http://schemas.microsoft.com/office/drawing/2014/chart" uri="{C3380CC4-5D6E-409C-BE32-E72D297353CC}">
              <c16:uniqueId val="{0000000C-136A-4182-821D-07A924959D79}"/>
            </c:ext>
          </c:extLst>
        </c:ser>
        <c:ser>
          <c:idx val="13"/>
          <c:order val="13"/>
          <c:tx>
            <c:strRef>
              <c:f>'4.2'!$A$20</c:f>
              <c:strCache>
                <c:ptCount val="1"/>
                <c:pt idx="0">
                  <c:v>Zlínský kraj</c:v>
                </c:pt>
              </c:strCache>
            </c:strRef>
          </c:tx>
          <c:spPr>
            <a:pattFill prst="ltUpDiag">
              <a:fgClr>
                <a:schemeClr val="accent5"/>
              </a:fgClr>
              <a:bgClr>
                <a:schemeClr val="bg1"/>
              </a:bgClr>
            </a:pattFill>
          </c:spPr>
          <c:invertIfNegative val="0"/>
          <c:val>
            <c:numRef>
              <c:f>'4.2'!$B$20:$M$20</c:f>
              <c:numCache>
                <c:formatCode>#\ ##0.0</c:formatCode>
                <c:ptCount val="12"/>
                <c:pt idx="0">
                  <c:v>890.02930400000025</c:v>
                </c:pt>
                <c:pt idx="1">
                  <c:v>728.48050400000022</c:v>
                </c:pt>
                <c:pt idx="2">
                  <c:v>783.18039800000031</c:v>
                </c:pt>
                <c:pt idx="3">
                  <c:v>589.09818000000007</c:v>
                </c:pt>
                <c:pt idx="4">
                  <c:v>405.47910800000005</c:v>
                </c:pt>
                <c:pt idx="5">
                  <c:v>369.90202900000003</c:v>
                </c:pt>
                <c:pt idx="6">
                  <c:v>0</c:v>
                </c:pt>
                <c:pt idx="7">
                  <c:v>0</c:v>
                </c:pt>
                <c:pt idx="8">
                  <c:v>0</c:v>
                </c:pt>
                <c:pt idx="9">
                  <c:v>0</c:v>
                </c:pt>
                <c:pt idx="10">
                  <c:v>0</c:v>
                </c:pt>
                <c:pt idx="11">
                  <c:v>0</c:v>
                </c:pt>
              </c:numCache>
            </c:numRef>
          </c:val>
          <c:extLst>
            <c:ext xmlns:c16="http://schemas.microsoft.com/office/drawing/2014/chart" uri="{C3380CC4-5D6E-409C-BE32-E72D297353CC}">
              <c16:uniqueId val="{0000000D-136A-4182-821D-07A924959D79}"/>
            </c:ext>
          </c:extLst>
        </c:ser>
        <c:dLbls>
          <c:showLegendKey val="0"/>
          <c:showVal val="0"/>
          <c:showCatName val="0"/>
          <c:showSerName val="0"/>
          <c:showPercent val="0"/>
          <c:showBubbleSize val="0"/>
        </c:dLbls>
        <c:gapWidth val="50"/>
        <c:overlap val="100"/>
        <c:axId val="230913536"/>
        <c:axId val="230915072"/>
      </c:barChart>
      <c:catAx>
        <c:axId val="230913536"/>
        <c:scaling>
          <c:orientation val="minMax"/>
        </c:scaling>
        <c:delete val="0"/>
        <c:axPos val="b"/>
        <c:majorTickMark val="none"/>
        <c:minorTickMark val="none"/>
        <c:tickLblPos val="nextTo"/>
        <c:txPr>
          <a:bodyPr/>
          <a:lstStyle/>
          <a:p>
            <a:pPr>
              <a:defRPr sz="900"/>
            </a:pPr>
            <a:endParaRPr lang="cs-CZ"/>
          </a:p>
        </c:txPr>
        <c:crossAx val="230915072"/>
        <c:crosses val="autoZero"/>
        <c:auto val="1"/>
        <c:lblAlgn val="ctr"/>
        <c:lblOffset val="100"/>
        <c:noMultiLvlLbl val="0"/>
      </c:catAx>
      <c:valAx>
        <c:axId val="230915072"/>
        <c:scaling>
          <c:orientation val="minMax"/>
          <c:max val="20000"/>
        </c:scaling>
        <c:delete val="0"/>
        <c:axPos val="l"/>
        <c:majorGridlines/>
        <c:numFmt formatCode="#,##0" sourceLinked="0"/>
        <c:majorTickMark val="none"/>
        <c:minorTickMark val="none"/>
        <c:tickLblPos val="nextTo"/>
        <c:spPr>
          <a:ln w="6350">
            <a:noFill/>
          </a:ln>
        </c:spPr>
        <c:txPr>
          <a:bodyPr/>
          <a:lstStyle/>
          <a:p>
            <a:pPr>
              <a:defRPr sz="900"/>
            </a:pPr>
            <a:endParaRPr lang="cs-CZ"/>
          </a:p>
        </c:txPr>
        <c:crossAx val="23091353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'14.8'!$L$19:$L$26</c:f>
              <c:numCache>
                <c:formatCode>General</c:formatCode>
                <c:ptCount val="8"/>
              </c:numCache>
            </c:numRef>
          </c:cat>
          <c:val>
            <c:numRef>
              <c:f>'14.8'!$M$19:$M$26</c:f>
              <c:numCache>
                <c:formatCode>0.0%</c:formatCode>
                <c:ptCount val="8"/>
              </c:numCache>
            </c:numRef>
          </c:val>
          <c:extLst>
            <c:ext xmlns:c16="http://schemas.microsoft.com/office/drawing/2014/chart" uri="{C3380CC4-5D6E-409C-BE32-E72D297353CC}">
              <c16:uniqueId val="{00000000-9CF2-4986-BA65-CA71F5D8D0D6}"/>
            </c:ext>
          </c:extLst>
        </c:ser>
        <c:dLbls>
          <c:showLegendKey val="0"/>
          <c:showVal val="0"/>
          <c:showCatName val="0"/>
          <c:showSerName val="0"/>
          <c:showPercent val="0"/>
          <c:showBubbleSize val="0"/>
        </c:dLbls>
        <c:gapWidth val="150"/>
        <c:axId val="239326336"/>
        <c:axId val="239327872"/>
      </c:barChart>
      <c:catAx>
        <c:axId val="239326336"/>
        <c:scaling>
          <c:orientation val="minMax"/>
        </c:scaling>
        <c:delete val="0"/>
        <c:axPos val="l"/>
        <c:numFmt formatCode="General" sourceLinked="1"/>
        <c:majorTickMark val="none"/>
        <c:minorTickMark val="none"/>
        <c:tickLblPos val="nextTo"/>
        <c:txPr>
          <a:bodyPr/>
          <a:lstStyle/>
          <a:p>
            <a:pPr>
              <a:defRPr sz="900"/>
            </a:pPr>
            <a:endParaRPr lang="cs-CZ"/>
          </a:p>
        </c:txPr>
        <c:crossAx val="239327872"/>
        <c:crosses val="autoZero"/>
        <c:auto val="1"/>
        <c:lblAlgn val="ctr"/>
        <c:lblOffset val="100"/>
        <c:noMultiLvlLbl val="0"/>
      </c:catAx>
      <c:valAx>
        <c:axId val="239327872"/>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326336"/>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4091-431D-A8B3-D9803D311F40}"/>
              </c:ext>
            </c:extLst>
          </c:dPt>
          <c:cat>
            <c:numRef>
              <c:f>'14.9'!$J$19:$J$26</c:f>
              <c:numCache>
                <c:formatCode>General</c:formatCode>
                <c:ptCount val="8"/>
              </c:numCache>
            </c:numRef>
          </c:cat>
          <c:val>
            <c:numRef>
              <c:f>'14.9'!$K$19:$K$26</c:f>
              <c:numCache>
                <c:formatCode>General</c:formatCode>
                <c:ptCount val="8"/>
              </c:numCache>
            </c:numRef>
          </c:val>
          <c:extLst>
            <c:ext xmlns:c16="http://schemas.microsoft.com/office/drawing/2014/chart" uri="{C3380CC4-5D6E-409C-BE32-E72D297353CC}">
              <c16:uniqueId val="{00000002-4091-431D-A8B3-D9803D311F40}"/>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'14.9'!$H$19:$H$22</c:f>
              <c:numCache>
                <c:formatCode>0.0</c:formatCode>
                <c:ptCount val="4"/>
              </c:numCache>
            </c:numRef>
          </c:cat>
          <c:val>
            <c:numRef>
              <c:f>'14.9'!$I$19:$I$22</c:f>
              <c:numCache>
                <c:formatCode>0.0%</c:formatCode>
                <c:ptCount val="4"/>
              </c:numCache>
            </c:numRef>
          </c:val>
          <c:extLst>
            <c:ext xmlns:c16="http://schemas.microsoft.com/office/drawing/2014/chart" uri="{C3380CC4-5D6E-409C-BE32-E72D297353CC}">
              <c16:uniqueId val="{00000000-2149-4519-A948-13538D1FA8A2}"/>
            </c:ext>
          </c:extLst>
        </c:ser>
        <c:dLbls>
          <c:showLegendKey val="0"/>
          <c:showVal val="0"/>
          <c:showCatName val="0"/>
          <c:showSerName val="0"/>
          <c:showPercent val="0"/>
          <c:showBubbleSize val="0"/>
        </c:dLbls>
        <c:gapWidth val="150"/>
        <c:axId val="273689216"/>
        <c:axId val="273727872"/>
      </c:barChart>
      <c:catAx>
        <c:axId val="273689216"/>
        <c:scaling>
          <c:orientation val="maxMin"/>
        </c:scaling>
        <c:delete val="0"/>
        <c:axPos val="l"/>
        <c:numFmt formatCode="0.0" sourceLinked="1"/>
        <c:majorTickMark val="none"/>
        <c:minorTickMark val="none"/>
        <c:tickLblPos val="nextTo"/>
        <c:txPr>
          <a:bodyPr/>
          <a:lstStyle/>
          <a:p>
            <a:pPr>
              <a:defRPr sz="900"/>
            </a:pPr>
            <a:endParaRPr lang="cs-CZ"/>
          </a:p>
        </c:txPr>
        <c:crossAx val="273727872"/>
        <c:crosses val="autoZero"/>
        <c:auto val="1"/>
        <c:lblAlgn val="ctr"/>
        <c:lblOffset val="100"/>
        <c:noMultiLvlLbl val="0"/>
      </c:catAx>
      <c:valAx>
        <c:axId val="273727872"/>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736892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'14.9'!$H$31:$H$38</c:f>
              <c:numCache>
                <c:formatCode>General</c:formatCode>
                <c:ptCount val="8"/>
              </c:numCache>
            </c:numRef>
          </c:cat>
          <c:val>
            <c:numRef>
              <c:f>'14.9'!$I$31:$I$38</c:f>
              <c:numCache>
                <c:formatCode>0.0%</c:formatCode>
                <c:ptCount val="8"/>
              </c:numCache>
            </c:numRef>
          </c:val>
          <c:extLst>
            <c:ext xmlns:c16="http://schemas.microsoft.com/office/drawing/2014/chart" uri="{C3380CC4-5D6E-409C-BE32-E72D297353CC}">
              <c16:uniqueId val="{00000000-6B65-42E2-9A82-93FAD9E4E8AF}"/>
            </c:ext>
          </c:extLst>
        </c:ser>
        <c:dLbls>
          <c:showLegendKey val="0"/>
          <c:showVal val="0"/>
          <c:showCatName val="0"/>
          <c:showSerName val="0"/>
          <c:showPercent val="0"/>
          <c:showBubbleSize val="0"/>
        </c:dLbls>
        <c:gapWidth val="150"/>
        <c:axId val="273768832"/>
        <c:axId val="273770368"/>
      </c:barChart>
      <c:catAx>
        <c:axId val="273768832"/>
        <c:scaling>
          <c:orientation val="minMax"/>
        </c:scaling>
        <c:delete val="0"/>
        <c:axPos val="l"/>
        <c:numFmt formatCode="General" sourceLinked="1"/>
        <c:majorTickMark val="none"/>
        <c:minorTickMark val="none"/>
        <c:tickLblPos val="nextTo"/>
        <c:txPr>
          <a:bodyPr/>
          <a:lstStyle/>
          <a:p>
            <a:pPr>
              <a:defRPr sz="900"/>
            </a:pPr>
            <a:endParaRPr lang="cs-CZ"/>
          </a:p>
        </c:txPr>
        <c:crossAx val="273770368"/>
        <c:crosses val="autoZero"/>
        <c:auto val="1"/>
        <c:lblAlgn val="ctr"/>
        <c:lblOffset val="100"/>
        <c:noMultiLvlLbl val="0"/>
      </c:catAx>
      <c:valAx>
        <c:axId val="27377036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76883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'14.9'!$J$31</c:f>
              <c:strCache>
                <c:ptCount val="1"/>
              </c:strCache>
            </c:strRef>
          </c:tx>
          <c:invertIfNegative val="0"/>
          <c:cat>
            <c:numRef>
              <c:f>'14.9'!$K$30:$M$30</c:f>
              <c:numCache>
                <c:formatCode>General</c:formatCode>
                <c:ptCount val="3"/>
              </c:numCache>
            </c:numRef>
          </c:cat>
          <c:val>
            <c:numRef>
              <c:f>'14.9'!$K$31:$M$31</c:f>
              <c:numCache>
                <c:formatCode>#\ ##0.0</c:formatCode>
                <c:ptCount val="3"/>
              </c:numCache>
            </c:numRef>
          </c:val>
          <c:extLst>
            <c:ext xmlns:c16="http://schemas.microsoft.com/office/drawing/2014/chart" uri="{C3380CC4-5D6E-409C-BE32-E72D297353CC}">
              <c16:uniqueId val="{00000000-4932-44E0-848B-781B20C8C87C}"/>
            </c:ext>
          </c:extLst>
        </c:ser>
        <c:ser>
          <c:idx val="1"/>
          <c:order val="1"/>
          <c:tx>
            <c:strRef>
              <c:f>'14.9'!$J$32</c:f>
              <c:strCache>
                <c:ptCount val="1"/>
              </c:strCache>
            </c:strRef>
          </c:tx>
          <c:invertIfNegative val="0"/>
          <c:cat>
            <c:numRef>
              <c:f>'14.9'!$K$30:$M$30</c:f>
              <c:numCache>
                <c:formatCode>General</c:formatCode>
                <c:ptCount val="3"/>
              </c:numCache>
            </c:numRef>
          </c:cat>
          <c:val>
            <c:numRef>
              <c:f>'14.9'!$K$32:$M$32</c:f>
              <c:numCache>
                <c:formatCode>#\ ##0.0</c:formatCode>
                <c:ptCount val="3"/>
              </c:numCache>
            </c:numRef>
          </c:val>
          <c:extLst>
            <c:ext xmlns:c16="http://schemas.microsoft.com/office/drawing/2014/chart" uri="{C3380CC4-5D6E-409C-BE32-E72D297353CC}">
              <c16:uniqueId val="{00000001-4932-44E0-848B-781B20C8C87C}"/>
            </c:ext>
          </c:extLst>
        </c:ser>
        <c:ser>
          <c:idx val="2"/>
          <c:order val="2"/>
          <c:tx>
            <c:strRef>
              <c:f>'14.9'!$J$33</c:f>
              <c:strCache>
                <c:ptCount val="1"/>
              </c:strCache>
            </c:strRef>
          </c:tx>
          <c:invertIfNegative val="0"/>
          <c:cat>
            <c:numRef>
              <c:f>'14.9'!$K$30:$M$30</c:f>
              <c:numCache>
                <c:formatCode>General</c:formatCode>
                <c:ptCount val="3"/>
              </c:numCache>
            </c:numRef>
          </c:cat>
          <c:val>
            <c:numRef>
              <c:f>'14.9'!$K$33:$M$33</c:f>
              <c:numCache>
                <c:formatCode>#\ ##0.0</c:formatCode>
                <c:ptCount val="3"/>
              </c:numCache>
            </c:numRef>
          </c:val>
          <c:extLst>
            <c:ext xmlns:c16="http://schemas.microsoft.com/office/drawing/2014/chart" uri="{C3380CC4-5D6E-409C-BE32-E72D297353CC}">
              <c16:uniqueId val="{00000002-4932-44E0-848B-781B20C8C87C}"/>
            </c:ext>
          </c:extLst>
        </c:ser>
        <c:ser>
          <c:idx val="3"/>
          <c:order val="3"/>
          <c:tx>
            <c:strRef>
              <c:f>'14.9'!$J$34</c:f>
              <c:strCache>
                <c:ptCount val="1"/>
              </c:strCache>
            </c:strRef>
          </c:tx>
          <c:invertIfNegative val="0"/>
          <c:cat>
            <c:numRef>
              <c:f>'14.9'!$K$30:$M$30</c:f>
              <c:numCache>
                <c:formatCode>General</c:formatCode>
                <c:ptCount val="3"/>
              </c:numCache>
            </c:numRef>
          </c:cat>
          <c:val>
            <c:numRef>
              <c:f>'14.9'!$K$34:$M$34</c:f>
              <c:numCache>
                <c:formatCode>#\ ##0.0</c:formatCode>
                <c:ptCount val="3"/>
              </c:numCache>
            </c:numRef>
          </c:val>
          <c:extLst>
            <c:ext xmlns:c16="http://schemas.microsoft.com/office/drawing/2014/chart" uri="{C3380CC4-5D6E-409C-BE32-E72D297353CC}">
              <c16:uniqueId val="{00000003-4932-44E0-848B-781B20C8C87C}"/>
            </c:ext>
          </c:extLst>
        </c:ser>
        <c:ser>
          <c:idx val="4"/>
          <c:order val="4"/>
          <c:tx>
            <c:strRef>
              <c:f>'14.9'!$J$35</c:f>
              <c:strCache>
                <c:ptCount val="1"/>
              </c:strCache>
            </c:strRef>
          </c:tx>
          <c:invertIfNegative val="0"/>
          <c:cat>
            <c:numRef>
              <c:f>'14.9'!$K$30:$M$30</c:f>
              <c:numCache>
                <c:formatCode>General</c:formatCode>
                <c:ptCount val="3"/>
              </c:numCache>
            </c:numRef>
          </c:cat>
          <c:val>
            <c:numRef>
              <c:f>'14.9'!$K$35:$M$35</c:f>
              <c:numCache>
                <c:formatCode>#\ ##0.0</c:formatCode>
                <c:ptCount val="3"/>
              </c:numCache>
            </c:numRef>
          </c:val>
          <c:extLst>
            <c:ext xmlns:c16="http://schemas.microsoft.com/office/drawing/2014/chart" uri="{C3380CC4-5D6E-409C-BE32-E72D297353CC}">
              <c16:uniqueId val="{00000004-4932-44E0-848B-781B20C8C87C}"/>
            </c:ext>
          </c:extLst>
        </c:ser>
        <c:ser>
          <c:idx val="5"/>
          <c:order val="5"/>
          <c:tx>
            <c:strRef>
              <c:f>'14.9'!$J$36</c:f>
              <c:strCache>
                <c:ptCount val="1"/>
              </c:strCache>
            </c:strRef>
          </c:tx>
          <c:invertIfNegative val="0"/>
          <c:cat>
            <c:numRef>
              <c:f>'14.9'!$K$30:$M$30</c:f>
              <c:numCache>
                <c:formatCode>General</c:formatCode>
                <c:ptCount val="3"/>
              </c:numCache>
            </c:numRef>
          </c:cat>
          <c:val>
            <c:numRef>
              <c:f>'14.9'!$K$36:$M$36</c:f>
              <c:numCache>
                <c:formatCode>#\ ##0.0</c:formatCode>
                <c:ptCount val="3"/>
              </c:numCache>
            </c:numRef>
          </c:val>
          <c:extLst>
            <c:ext xmlns:c16="http://schemas.microsoft.com/office/drawing/2014/chart" uri="{C3380CC4-5D6E-409C-BE32-E72D297353CC}">
              <c16:uniqueId val="{00000005-4932-44E0-848B-781B20C8C87C}"/>
            </c:ext>
          </c:extLst>
        </c:ser>
        <c:ser>
          <c:idx val="6"/>
          <c:order val="6"/>
          <c:tx>
            <c:strRef>
              <c:f>'14.9'!$J$37</c:f>
              <c:strCache>
                <c:ptCount val="1"/>
              </c:strCache>
            </c:strRef>
          </c:tx>
          <c:invertIfNegative val="0"/>
          <c:cat>
            <c:numRef>
              <c:f>'14.9'!$K$30:$M$30</c:f>
              <c:numCache>
                <c:formatCode>General</c:formatCode>
                <c:ptCount val="3"/>
              </c:numCache>
            </c:numRef>
          </c:cat>
          <c:val>
            <c:numRef>
              <c:f>'14.9'!$K$37:$M$37</c:f>
              <c:numCache>
                <c:formatCode>#\ ##0.0</c:formatCode>
                <c:ptCount val="3"/>
              </c:numCache>
            </c:numRef>
          </c:val>
          <c:extLst>
            <c:ext xmlns:c16="http://schemas.microsoft.com/office/drawing/2014/chart" uri="{C3380CC4-5D6E-409C-BE32-E72D297353CC}">
              <c16:uniqueId val="{00000006-4932-44E0-848B-781B20C8C87C}"/>
            </c:ext>
          </c:extLst>
        </c:ser>
        <c:ser>
          <c:idx val="7"/>
          <c:order val="7"/>
          <c:tx>
            <c:strRef>
              <c:f>'14.9'!$J$38</c:f>
              <c:strCache>
                <c:ptCount val="1"/>
              </c:strCache>
            </c:strRef>
          </c:tx>
          <c:spPr>
            <a:solidFill>
              <a:srgbClr val="FFC000"/>
            </a:solidFill>
          </c:spPr>
          <c:invertIfNegative val="0"/>
          <c:cat>
            <c:numRef>
              <c:f>'14.9'!$K$30:$M$30</c:f>
              <c:numCache>
                <c:formatCode>General</c:formatCode>
                <c:ptCount val="3"/>
              </c:numCache>
            </c:numRef>
          </c:cat>
          <c:val>
            <c:numRef>
              <c:f>'14.9'!$K$38:$M$38</c:f>
              <c:numCache>
                <c:formatCode>#\ ##0.0</c:formatCode>
                <c:ptCount val="3"/>
              </c:numCache>
            </c:numRef>
          </c:val>
          <c:extLst>
            <c:ext xmlns:c16="http://schemas.microsoft.com/office/drawing/2014/chart" uri="{C3380CC4-5D6E-409C-BE32-E72D297353CC}">
              <c16:uniqueId val="{00000007-4932-44E0-848B-781B20C8C87C}"/>
            </c:ext>
          </c:extLst>
        </c:ser>
        <c:dLbls>
          <c:showLegendKey val="0"/>
          <c:showVal val="0"/>
          <c:showCatName val="0"/>
          <c:showSerName val="0"/>
          <c:showPercent val="0"/>
          <c:showBubbleSize val="0"/>
        </c:dLbls>
        <c:gapWidth val="150"/>
        <c:overlap val="100"/>
        <c:axId val="273877248"/>
        <c:axId val="273887232"/>
      </c:barChart>
      <c:catAx>
        <c:axId val="273877248"/>
        <c:scaling>
          <c:orientation val="minMax"/>
        </c:scaling>
        <c:delete val="0"/>
        <c:axPos val="b"/>
        <c:numFmt formatCode="General" sourceLinked="1"/>
        <c:majorTickMark val="none"/>
        <c:minorTickMark val="none"/>
        <c:tickLblPos val="nextTo"/>
        <c:txPr>
          <a:bodyPr/>
          <a:lstStyle/>
          <a:p>
            <a:pPr>
              <a:defRPr sz="900"/>
            </a:pPr>
            <a:endParaRPr lang="cs-CZ"/>
          </a:p>
        </c:txPr>
        <c:crossAx val="273887232"/>
        <c:crosses val="autoZero"/>
        <c:auto val="1"/>
        <c:lblAlgn val="ctr"/>
        <c:lblOffset val="100"/>
        <c:noMultiLvlLbl val="0"/>
      </c:catAx>
      <c:valAx>
        <c:axId val="273887232"/>
        <c:scaling>
          <c:orientation val="minMax"/>
          <c:max val="120000"/>
        </c:scaling>
        <c:delete val="0"/>
        <c:axPos val="l"/>
        <c:majorGridlines/>
        <c:numFmt formatCode="#,##0" sourceLinked="0"/>
        <c:majorTickMark val="out"/>
        <c:minorTickMark val="none"/>
        <c:tickLblPos val="nextTo"/>
        <c:spPr>
          <a:ln>
            <a:noFill/>
          </a:ln>
        </c:spPr>
        <c:txPr>
          <a:bodyPr/>
          <a:lstStyle/>
          <a:p>
            <a:pPr>
              <a:defRPr sz="900"/>
            </a:pPr>
            <a:endParaRPr lang="cs-CZ"/>
          </a:p>
        </c:txPr>
        <c:crossAx val="27387724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'14.9'!$L$19:$L$26</c:f>
              <c:numCache>
                <c:formatCode>General</c:formatCode>
                <c:ptCount val="8"/>
              </c:numCache>
            </c:numRef>
          </c:cat>
          <c:val>
            <c:numRef>
              <c:f>'14.9'!$M$19:$M$26</c:f>
              <c:numCache>
                <c:formatCode>0.0%</c:formatCode>
                <c:ptCount val="8"/>
              </c:numCache>
            </c:numRef>
          </c:val>
          <c:extLst>
            <c:ext xmlns:c16="http://schemas.microsoft.com/office/drawing/2014/chart" uri="{C3380CC4-5D6E-409C-BE32-E72D297353CC}">
              <c16:uniqueId val="{00000000-F990-4CAA-BC17-3581B0BC59F5}"/>
            </c:ext>
          </c:extLst>
        </c:ser>
        <c:dLbls>
          <c:showLegendKey val="0"/>
          <c:showVal val="0"/>
          <c:showCatName val="0"/>
          <c:showSerName val="0"/>
          <c:showPercent val="0"/>
          <c:showBubbleSize val="0"/>
        </c:dLbls>
        <c:gapWidth val="150"/>
        <c:axId val="273928960"/>
        <c:axId val="273930496"/>
      </c:barChart>
      <c:catAx>
        <c:axId val="273928960"/>
        <c:scaling>
          <c:orientation val="minMax"/>
        </c:scaling>
        <c:delete val="0"/>
        <c:axPos val="l"/>
        <c:numFmt formatCode="General" sourceLinked="1"/>
        <c:majorTickMark val="none"/>
        <c:minorTickMark val="none"/>
        <c:tickLblPos val="nextTo"/>
        <c:txPr>
          <a:bodyPr/>
          <a:lstStyle/>
          <a:p>
            <a:pPr>
              <a:defRPr sz="900"/>
            </a:pPr>
            <a:endParaRPr lang="cs-CZ"/>
          </a:p>
        </c:txPr>
        <c:crossAx val="273930496"/>
        <c:crosses val="autoZero"/>
        <c:auto val="1"/>
        <c:lblAlgn val="ctr"/>
        <c:lblOffset val="100"/>
        <c:noMultiLvlLbl val="0"/>
      </c:catAx>
      <c:valAx>
        <c:axId val="27393049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7392896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1866-486B-92CE-D6F802979A99}"/>
              </c:ext>
            </c:extLst>
          </c:dPt>
          <c:cat>
            <c:numRef>
              <c:f>'14.10'!$J$19:$J$26</c:f>
              <c:numCache>
                <c:formatCode>General</c:formatCode>
                <c:ptCount val="8"/>
              </c:numCache>
            </c:numRef>
          </c:cat>
          <c:val>
            <c:numRef>
              <c:f>'14.10'!$K$19:$K$26</c:f>
              <c:numCache>
                <c:formatCode>General</c:formatCode>
                <c:ptCount val="8"/>
              </c:numCache>
            </c:numRef>
          </c:val>
          <c:extLst>
            <c:ext xmlns:c16="http://schemas.microsoft.com/office/drawing/2014/chart" uri="{C3380CC4-5D6E-409C-BE32-E72D297353CC}">
              <c16:uniqueId val="{00000002-1866-486B-92CE-D6F802979A99}"/>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'14.10'!$H$19:$H$22</c:f>
              <c:numCache>
                <c:formatCode>0.0</c:formatCode>
                <c:ptCount val="4"/>
              </c:numCache>
            </c:numRef>
          </c:cat>
          <c:val>
            <c:numRef>
              <c:f>'14.10'!$I$19:$I$22</c:f>
              <c:numCache>
                <c:formatCode>0.0%</c:formatCode>
                <c:ptCount val="4"/>
              </c:numCache>
            </c:numRef>
          </c:val>
          <c:extLst>
            <c:ext xmlns:c16="http://schemas.microsoft.com/office/drawing/2014/chart" uri="{C3380CC4-5D6E-409C-BE32-E72D297353CC}">
              <c16:uniqueId val="{00000000-CA2E-4F2E-9540-E0F0730E1080}"/>
            </c:ext>
          </c:extLst>
        </c:ser>
        <c:dLbls>
          <c:showLegendKey val="0"/>
          <c:showVal val="0"/>
          <c:showCatName val="0"/>
          <c:showSerName val="0"/>
          <c:showPercent val="0"/>
          <c:showBubbleSize val="0"/>
        </c:dLbls>
        <c:gapWidth val="150"/>
        <c:axId val="233446016"/>
        <c:axId val="233447808"/>
      </c:barChart>
      <c:catAx>
        <c:axId val="233446016"/>
        <c:scaling>
          <c:orientation val="maxMin"/>
        </c:scaling>
        <c:delete val="0"/>
        <c:axPos val="l"/>
        <c:numFmt formatCode="0.0" sourceLinked="1"/>
        <c:majorTickMark val="none"/>
        <c:minorTickMark val="none"/>
        <c:tickLblPos val="nextTo"/>
        <c:txPr>
          <a:bodyPr/>
          <a:lstStyle/>
          <a:p>
            <a:pPr>
              <a:defRPr sz="900"/>
            </a:pPr>
            <a:endParaRPr lang="cs-CZ"/>
          </a:p>
        </c:txPr>
        <c:crossAx val="233447808"/>
        <c:crosses val="autoZero"/>
        <c:auto val="1"/>
        <c:lblAlgn val="ctr"/>
        <c:lblOffset val="100"/>
        <c:noMultiLvlLbl val="0"/>
      </c:catAx>
      <c:valAx>
        <c:axId val="233447808"/>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334460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'14.10'!$H$31:$H$38</c:f>
              <c:numCache>
                <c:formatCode>General</c:formatCode>
                <c:ptCount val="8"/>
              </c:numCache>
            </c:numRef>
          </c:cat>
          <c:val>
            <c:numRef>
              <c:f>'14.10'!$I$31:$I$38</c:f>
              <c:numCache>
                <c:formatCode>0.0%</c:formatCode>
                <c:ptCount val="8"/>
              </c:numCache>
            </c:numRef>
          </c:val>
          <c:extLst>
            <c:ext xmlns:c16="http://schemas.microsoft.com/office/drawing/2014/chart" uri="{C3380CC4-5D6E-409C-BE32-E72D297353CC}">
              <c16:uniqueId val="{00000000-2258-41E0-BDFA-95DDE87F2ABA}"/>
            </c:ext>
          </c:extLst>
        </c:ser>
        <c:dLbls>
          <c:showLegendKey val="0"/>
          <c:showVal val="0"/>
          <c:showCatName val="0"/>
          <c:showSerName val="0"/>
          <c:showPercent val="0"/>
          <c:showBubbleSize val="0"/>
        </c:dLbls>
        <c:gapWidth val="150"/>
        <c:axId val="233468288"/>
        <c:axId val="233469824"/>
      </c:barChart>
      <c:catAx>
        <c:axId val="233468288"/>
        <c:scaling>
          <c:orientation val="minMax"/>
        </c:scaling>
        <c:delete val="0"/>
        <c:axPos val="l"/>
        <c:numFmt formatCode="General" sourceLinked="1"/>
        <c:majorTickMark val="none"/>
        <c:minorTickMark val="none"/>
        <c:tickLblPos val="nextTo"/>
        <c:txPr>
          <a:bodyPr/>
          <a:lstStyle/>
          <a:p>
            <a:pPr>
              <a:defRPr sz="900"/>
            </a:pPr>
            <a:endParaRPr lang="cs-CZ"/>
          </a:p>
        </c:txPr>
        <c:crossAx val="233469824"/>
        <c:crosses val="autoZero"/>
        <c:auto val="1"/>
        <c:lblAlgn val="ctr"/>
        <c:lblOffset val="100"/>
        <c:noMultiLvlLbl val="0"/>
      </c:catAx>
      <c:valAx>
        <c:axId val="23346982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346828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'14.10'!$J$31</c:f>
              <c:strCache>
                <c:ptCount val="1"/>
              </c:strCache>
            </c:strRef>
          </c:tx>
          <c:invertIfNegative val="0"/>
          <c:cat>
            <c:numRef>
              <c:f>'14.10'!$K$30:$M$30</c:f>
              <c:numCache>
                <c:formatCode>General</c:formatCode>
                <c:ptCount val="3"/>
              </c:numCache>
            </c:numRef>
          </c:cat>
          <c:val>
            <c:numRef>
              <c:f>'14.10'!$K$31:$M$31</c:f>
              <c:numCache>
                <c:formatCode>#\ ##0.0</c:formatCode>
                <c:ptCount val="3"/>
              </c:numCache>
            </c:numRef>
          </c:val>
          <c:extLst>
            <c:ext xmlns:c16="http://schemas.microsoft.com/office/drawing/2014/chart" uri="{C3380CC4-5D6E-409C-BE32-E72D297353CC}">
              <c16:uniqueId val="{00000000-BA15-437A-AFEC-F67B4F4772C2}"/>
            </c:ext>
          </c:extLst>
        </c:ser>
        <c:ser>
          <c:idx val="1"/>
          <c:order val="1"/>
          <c:tx>
            <c:strRef>
              <c:f>'14.10'!$J$32</c:f>
              <c:strCache>
                <c:ptCount val="1"/>
              </c:strCache>
            </c:strRef>
          </c:tx>
          <c:invertIfNegative val="0"/>
          <c:cat>
            <c:numRef>
              <c:f>'14.10'!$K$30:$M$30</c:f>
              <c:numCache>
                <c:formatCode>General</c:formatCode>
                <c:ptCount val="3"/>
              </c:numCache>
            </c:numRef>
          </c:cat>
          <c:val>
            <c:numRef>
              <c:f>'14.10'!$K$32:$M$32</c:f>
              <c:numCache>
                <c:formatCode>#\ ##0.0</c:formatCode>
                <c:ptCount val="3"/>
              </c:numCache>
            </c:numRef>
          </c:val>
          <c:extLst>
            <c:ext xmlns:c16="http://schemas.microsoft.com/office/drawing/2014/chart" uri="{C3380CC4-5D6E-409C-BE32-E72D297353CC}">
              <c16:uniqueId val="{00000001-BA15-437A-AFEC-F67B4F4772C2}"/>
            </c:ext>
          </c:extLst>
        </c:ser>
        <c:ser>
          <c:idx val="2"/>
          <c:order val="2"/>
          <c:tx>
            <c:strRef>
              <c:f>'14.10'!$J$33</c:f>
              <c:strCache>
                <c:ptCount val="1"/>
              </c:strCache>
            </c:strRef>
          </c:tx>
          <c:invertIfNegative val="0"/>
          <c:cat>
            <c:numRef>
              <c:f>'14.10'!$K$30:$M$30</c:f>
              <c:numCache>
                <c:formatCode>General</c:formatCode>
                <c:ptCount val="3"/>
              </c:numCache>
            </c:numRef>
          </c:cat>
          <c:val>
            <c:numRef>
              <c:f>'14.10'!$K$33:$M$33</c:f>
              <c:numCache>
                <c:formatCode>#\ ##0.0</c:formatCode>
                <c:ptCount val="3"/>
              </c:numCache>
            </c:numRef>
          </c:val>
          <c:extLst>
            <c:ext xmlns:c16="http://schemas.microsoft.com/office/drawing/2014/chart" uri="{C3380CC4-5D6E-409C-BE32-E72D297353CC}">
              <c16:uniqueId val="{00000002-BA15-437A-AFEC-F67B4F4772C2}"/>
            </c:ext>
          </c:extLst>
        </c:ser>
        <c:ser>
          <c:idx val="3"/>
          <c:order val="3"/>
          <c:tx>
            <c:strRef>
              <c:f>'14.10'!$J$34</c:f>
              <c:strCache>
                <c:ptCount val="1"/>
              </c:strCache>
            </c:strRef>
          </c:tx>
          <c:invertIfNegative val="0"/>
          <c:cat>
            <c:numRef>
              <c:f>'14.10'!$K$30:$M$30</c:f>
              <c:numCache>
                <c:formatCode>General</c:formatCode>
                <c:ptCount val="3"/>
              </c:numCache>
            </c:numRef>
          </c:cat>
          <c:val>
            <c:numRef>
              <c:f>'14.10'!$K$34:$M$34</c:f>
              <c:numCache>
                <c:formatCode>#\ ##0.0</c:formatCode>
                <c:ptCount val="3"/>
              </c:numCache>
            </c:numRef>
          </c:val>
          <c:extLst>
            <c:ext xmlns:c16="http://schemas.microsoft.com/office/drawing/2014/chart" uri="{C3380CC4-5D6E-409C-BE32-E72D297353CC}">
              <c16:uniqueId val="{00000003-BA15-437A-AFEC-F67B4F4772C2}"/>
            </c:ext>
          </c:extLst>
        </c:ser>
        <c:ser>
          <c:idx val="4"/>
          <c:order val="4"/>
          <c:tx>
            <c:strRef>
              <c:f>'14.10'!$J$35</c:f>
              <c:strCache>
                <c:ptCount val="1"/>
              </c:strCache>
            </c:strRef>
          </c:tx>
          <c:invertIfNegative val="0"/>
          <c:cat>
            <c:numRef>
              <c:f>'14.10'!$K$30:$M$30</c:f>
              <c:numCache>
                <c:formatCode>General</c:formatCode>
                <c:ptCount val="3"/>
              </c:numCache>
            </c:numRef>
          </c:cat>
          <c:val>
            <c:numRef>
              <c:f>'14.10'!$K$35:$M$35</c:f>
              <c:numCache>
                <c:formatCode>#\ ##0.0</c:formatCode>
                <c:ptCount val="3"/>
              </c:numCache>
            </c:numRef>
          </c:val>
          <c:extLst>
            <c:ext xmlns:c16="http://schemas.microsoft.com/office/drawing/2014/chart" uri="{C3380CC4-5D6E-409C-BE32-E72D297353CC}">
              <c16:uniqueId val="{00000004-BA15-437A-AFEC-F67B4F4772C2}"/>
            </c:ext>
          </c:extLst>
        </c:ser>
        <c:ser>
          <c:idx val="5"/>
          <c:order val="5"/>
          <c:tx>
            <c:strRef>
              <c:f>'14.10'!$J$36</c:f>
              <c:strCache>
                <c:ptCount val="1"/>
              </c:strCache>
            </c:strRef>
          </c:tx>
          <c:invertIfNegative val="0"/>
          <c:cat>
            <c:numRef>
              <c:f>'14.10'!$K$30:$M$30</c:f>
              <c:numCache>
                <c:formatCode>General</c:formatCode>
                <c:ptCount val="3"/>
              </c:numCache>
            </c:numRef>
          </c:cat>
          <c:val>
            <c:numRef>
              <c:f>'14.10'!$K$36:$M$36</c:f>
              <c:numCache>
                <c:formatCode>#\ ##0.0</c:formatCode>
                <c:ptCount val="3"/>
              </c:numCache>
            </c:numRef>
          </c:val>
          <c:extLst>
            <c:ext xmlns:c16="http://schemas.microsoft.com/office/drawing/2014/chart" uri="{C3380CC4-5D6E-409C-BE32-E72D297353CC}">
              <c16:uniqueId val="{00000005-BA15-437A-AFEC-F67B4F4772C2}"/>
            </c:ext>
          </c:extLst>
        </c:ser>
        <c:ser>
          <c:idx val="6"/>
          <c:order val="6"/>
          <c:tx>
            <c:strRef>
              <c:f>'14.10'!$J$37</c:f>
              <c:strCache>
                <c:ptCount val="1"/>
              </c:strCache>
            </c:strRef>
          </c:tx>
          <c:invertIfNegative val="0"/>
          <c:cat>
            <c:numRef>
              <c:f>'14.10'!$K$30:$M$30</c:f>
              <c:numCache>
                <c:formatCode>General</c:formatCode>
                <c:ptCount val="3"/>
              </c:numCache>
            </c:numRef>
          </c:cat>
          <c:val>
            <c:numRef>
              <c:f>'14.10'!$K$37:$M$37</c:f>
              <c:numCache>
                <c:formatCode>#\ ##0.0</c:formatCode>
                <c:ptCount val="3"/>
              </c:numCache>
            </c:numRef>
          </c:val>
          <c:extLst>
            <c:ext xmlns:c16="http://schemas.microsoft.com/office/drawing/2014/chart" uri="{C3380CC4-5D6E-409C-BE32-E72D297353CC}">
              <c16:uniqueId val="{00000006-BA15-437A-AFEC-F67B4F4772C2}"/>
            </c:ext>
          </c:extLst>
        </c:ser>
        <c:ser>
          <c:idx val="7"/>
          <c:order val="7"/>
          <c:tx>
            <c:strRef>
              <c:f>'14.10'!$J$38</c:f>
              <c:strCache>
                <c:ptCount val="1"/>
              </c:strCache>
            </c:strRef>
          </c:tx>
          <c:spPr>
            <a:solidFill>
              <a:srgbClr val="FFC000"/>
            </a:solidFill>
          </c:spPr>
          <c:invertIfNegative val="0"/>
          <c:cat>
            <c:numRef>
              <c:f>'14.10'!$K$30:$M$30</c:f>
              <c:numCache>
                <c:formatCode>General</c:formatCode>
                <c:ptCount val="3"/>
              </c:numCache>
            </c:numRef>
          </c:cat>
          <c:val>
            <c:numRef>
              <c:f>'14.10'!$K$38:$M$38</c:f>
              <c:numCache>
                <c:formatCode>#\ ##0.0</c:formatCode>
                <c:ptCount val="3"/>
              </c:numCache>
            </c:numRef>
          </c:val>
          <c:extLst>
            <c:ext xmlns:c16="http://schemas.microsoft.com/office/drawing/2014/chart" uri="{C3380CC4-5D6E-409C-BE32-E72D297353CC}">
              <c16:uniqueId val="{00000007-BA15-437A-AFEC-F67B4F4772C2}"/>
            </c:ext>
          </c:extLst>
        </c:ser>
        <c:dLbls>
          <c:showLegendKey val="0"/>
          <c:showVal val="0"/>
          <c:showCatName val="0"/>
          <c:showSerName val="0"/>
          <c:showPercent val="0"/>
          <c:showBubbleSize val="0"/>
        </c:dLbls>
        <c:gapWidth val="150"/>
        <c:overlap val="100"/>
        <c:axId val="239941888"/>
        <c:axId val="239951872"/>
      </c:barChart>
      <c:catAx>
        <c:axId val="239941888"/>
        <c:scaling>
          <c:orientation val="minMax"/>
        </c:scaling>
        <c:delete val="0"/>
        <c:axPos val="b"/>
        <c:numFmt formatCode="General" sourceLinked="1"/>
        <c:majorTickMark val="none"/>
        <c:minorTickMark val="none"/>
        <c:tickLblPos val="nextTo"/>
        <c:txPr>
          <a:bodyPr/>
          <a:lstStyle/>
          <a:p>
            <a:pPr>
              <a:defRPr sz="900"/>
            </a:pPr>
            <a:endParaRPr lang="cs-CZ"/>
          </a:p>
        </c:txPr>
        <c:crossAx val="239951872"/>
        <c:crosses val="autoZero"/>
        <c:auto val="1"/>
        <c:lblAlgn val="ctr"/>
        <c:lblOffset val="100"/>
        <c:noMultiLvlLbl val="0"/>
      </c:catAx>
      <c:valAx>
        <c:axId val="23995187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9941888"/>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solidFill>
                  <a:schemeClr val="accent1"/>
                </a:solidFill>
              </a:rPr>
              <a:t>Výroba tepla brutto v krajích ČR </a:t>
            </a:r>
            <a:r>
              <a:rPr lang="en-US" sz="1000">
                <a:solidFill>
                  <a:schemeClr val="accent1"/>
                </a:solidFill>
              </a:rPr>
              <a:t>(</a:t>
            </a:r>
            <a:r>
              <a:rPr lang="cs-CZ" sz="1000">
                <a:solidFill>
                  <a:schemeClr val="accent1"/>
                </a:solidFill>
              </a:rPr>
              <a:t>TJ</a:t>
            </a:r>
            <a:r>
              <a:rPr lang="en-US" sz="1000">
                <a:solidFill>
                  <a:schemeClr val="accent1"/>
                </a:solidFill>
              </a:rPr>
              <a:t>)</a:t>
            </a:r>
          </a:p>
        </c:rich>
      </c:tx>
      <c:layout>
        <c:manualLayout>
          <c:xMode val="edge"/>
          <c:yMode val="edge"/>
          <c:x val="9.5246358349698951E-4"/>
          <c:y val="1.9225951097960763E-2"/>
        </c:manualLayout>
      </c:layout>
      <c:overlay val="0"/>
    </c:title>
    <c:autoTitleDeleted val="0"/>
    <c:plotArea>
      <c:layout/>
      <c:barChart>
        <c:barDir val="col"/>
        <c:grouping val="stacked"/>
        <c:varyColors val="0"/>
        <c:ser>
          <c:idx val="0"/>
          <c:order val="0"/>
          <c:tx>
            <c:strRef>
              <c:f>'4.3'!$A$5</c:f>
              <c:strCache>
                <c:ptCount val="1"/>
                <c:pt idx="0">
                  <c:v>Biomasa</c:v>
                </c:pt>
              </c:strCache>
            </c:strRef>
          </c:tx>
          <c:spPr>
            <a:solidFill>
              <a:schemeClr val="accent1"/>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'4.3'!$B$5:$O$5</c:f>
              <c:numCache>
                <c:formatCode>#\ ##0.0</c:formatCode>
                <c:ptCount val="14"/>
                <c:pt idx="0">
                  <c:v>0</c:v>
                </c:pt>
                <c:pt idx="1">
                  <c:v>376.56519899999995</c:v>
                </c:pt>
                <c:pt idx="2">
                  <c:v>73.473910000000004</c:v>
                </c:pt>
                <c:pt idx="3">
                  <c:v>104.56068300000001</c:v>
                </c:pt>
                <c:pt idx="4">
                  <c:v>237.36615</c:v>
                </c:pt>
                <c:pt idx="5">
                  <c:v>151.53923999999998</c:v>
                </c:pt>
                <c:pt idx="6">
                  <c:v>0.870888</c:v>
                </c:pt>
                <c:pt idx="7">
                  <c:v>1592.7153100000003</c:v>
                </c:pt>
                <c:pt idx="8">
                  <c:v>42.998521000000011</c:v>
                </c:pt>
                <c:pt idx="9">
                  <c:v>9.952313000000002</c:v>
                </c:pt>
                <c:pt idx="10">
                  <c:v>316.87347200000005</c:v>
                </c:pt>
                <c:pt idx="11">
                  <c:v>228.52817399999998</c:v>
                </c:pt>
                <c:pt idx="12">
                  <c:v>2200.8001429999995</c:v>
                </c:pt>
                <c:pt idx="13">
                  <c:v>72.787134999999992</c:v>
                </c:pt>
              </c:numCache>
            </c:numRef>
          </c:val>
          <c:extLst>
            <c:ext xmlns:c16="http://schemas.microsoft.com/office/drawing/2014/chart" uri="{C3380CC4-5D6E-409C-BE32-E72D297353CC}">
              <c16:uniqueId val="{00000000-EF37-4A35-B978-FEC626290C06}"/>
            </c:ext>
          </c:extLst>
        </c:ser>
        <c:ser>
          <c:idx val="1"/>
          <c:order val="1"/>
          <c:tx>
            <c:strRef>
              <c:f>'4.3'!$A$6</c:f>
              <c:strCache>
                <c:ptCount val="1"/>
                <c:pt idx="0">
                  <c:v>Bioplyn</c:v>
                </c:pt>
              </c:strCache>
            </c:strRef>
          </c:tx>
          <c:spPr>
            <a:solidFill>
              <a:schemeClr val="accent2"/>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'4.3'!$B$6:$O$6</c:f>
              <c:numCache>
                <c:formatCode>#\ ##0.0</c:formatCode>
                <c:ptCount val="14"/>
                <c:pt idx="0">
                  <c:v>37.692999999999998</c:v>
                </c:pt>
                <c:pt idx="1">
                  <c:v>91.466324</c:v>
                </c:pt>
                <c:pt idx="2">
                  <c:v>72.788228000000018</c:v>
                </c:pt>
                <c:pt idx="3">
                  <c:v>17.164238999999998</c:v>
                </c:pt>
                <c:pt idx="4">
                  <c:v>149.427965</c:v>
                </c:pt>
                <c:pt idx="5">
                  <c:v>92.360426000000004</c:v>
                </c:pt>
                <c:pt idx="6">
                  <c:v>9.7722669999999994</c:v>
                </c:pt>
                <c:pt idx="7">
                  <c:v>86.645030000000034</c:v>
                </c:pt>
                <c:pt idx="8">
                  <c:v>77.470319999999987</c:v>
                </c:pt>
                <c:pt idx="9">
                  <c:v>94.006523000000001</c:v>
                </c:pt>
                <c:pt idx="10">
                  <c:v>89.963161999999983</c:v>
                </c:pt>
                <c:pt idx="11">
                  <c:v>106.12130200000004</c:v>
                </c:pt>
                <c:pt idx="12">
                  <c:v>22.782328000000003</c:v>
                </c:pt>
                <c:pt idx="13">
                  <c:v>33.715980999999985</c:v>
                </c:pt>
              </c:numCache>
            </c:numRef>
          </c:val>
          <c:extLst>
            <c:ext xmlns:c16="http://schemas.microsoft.com/office/drawing/2014/chart" uri="{C3380CC4-5D6E-409C-BE32-E72D297353CC}">
              <c16:uniqueId val="{00000001-EF37-4A35-B978-FEC626290C06}"/>
            </c:ext>
          </c:extLst>
        </c:ser>
        <c:ser>
          <c:idx val="2"/>
          <c:order val="2"/>
          <c:tx>
            <c:strRef>
              <c:f>'4.3'!$A$7</c:f>
              <c:strCache>
                <c:ptCount val="1"/>
                <c:pt idx="0">
                  <c:v>Černé uhlí</c:v>
                </c:pt>
              </c:strCache>
            </c:strRef>
          </c:tx>
          <c:spPr>
            <a:solidFill>
              <a:schemeClr val="accent3"/>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'4.3'!$B$7:$O$7</c:f>
              <c:numCache>
                <c:formatCode>#\ ##0.0</c:formatCode>
                <c:ptCount val="14"/>
                <c:pt idx="0">
                  <c:v>0</c:v>
                </c:pt>
                <c:pt idx="1">
                  <c:v>0</c:v>
                </c:pt>
                <c:pt idx="2">
                  <c:v>0.27087</c:v>
                </c:pt>
                <c:pt idx="3">
                  <c:v>0</c:v>
                </c:pt>
                <c:pt idx="4">
                  <c:v>0</c:v>
                </c:pt>
                <c:pt idx="5">
                  <c:v>11.15061</c:v>
                </c:pt>
                <c:pt idx="6">
                  <c:v>0</c:v>
                </c:pt>
                <c:pt idx="7">
                  <c:v>2157.8041959999996</c:v>
                </c:pt>
                <c:pt idx="8">
                  <c:v>0</c:v>
                </c:pt>
                <c:pt idx="9">
                  <c:v>0</c:v>
                </c:pt>
                <c:pt idx="10">
                  <c:v>0</c:v>
                </c:pt>
                <c:pt idx="11">
                  <c:v>0</c:v>
                </c:pt>
                <c:pt idx="12">
                  <c:v>1.4092499999999999</c:v>
                </c:pt>
                <c:pt idx="13">
                  <c:v>18.608840000000001</c:v>
                </c:pt>
              </c:numCache>
            </c:numRef>
          </c:val>
          <c:extLst>
            <c:ext xmlns:c16="http://schemas.microsoft.com/office/drawing/2014/chart" uri="{C3380CC4-5D6E-409C-BE32-E72D297353CC}">
              <c16:uniqueId val="{00000002-EF37-4A35-B978-FEC626290C06}"/>
            </c:ext>
          </c:extLst>
        </c:ser>
        <c:ser>
          <c:idx val="3"/>
          <c:order val="3"/>
          <c:tx>
            <c:strRef>
              <c:f>'4.3'!$A$8</c:f>
              <c:strCache>
                <c:ptCount val="1"/>
                <c:pt idx="0">
                  <c:v>Elektrická energie</c:v>
                </c:pt>
              </c:strCache>
            </c:strRef>
          </c:tx>
          <c:spPr>
            <a:solidFill>
              <a:schemeClr val="accent4"/>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'4.3'!$B$8:$O$8</c:f>
              <c:numCache>
                <c:formatCode>#\ ##0.0</c:formatCode>
                <c:ptCount val="14"/>
                <c:pt idx="0">
                  <c:v>1.51</c:v>
                </c:pt>
                <c:pt idx="1">
                  <c:v>0</c:v>
                </c:pt>
                <c:pt idx="2">
                  <c:v>0.90200000000000002</c:v>
                </c:pt>
                <c:pt idx="3">
                  <c:v>0</c:v>
                </c:pt>
                <c:pt idx="4">
                  <c:v>1.9E-2</c:v>
                </c:pt>
                <c:pt idx="5">
                  <c:v>0</c:v>
                </c:pt>
                <c:pt idx="6">
                  <c:v>0</c:v>
                </c:pt>
                <c:pt idx="7">
                  <c:v>0.13907800000000001</c:v>
                </c:pt>
                <c:pt idx="8">
                  <c:v>0</c:v>
                </c:pt>
                <c:pt idx="9">
                  <c:v>7.9836399999999994</c:v>
                </c:pt>
                <c:pt idx="10">
                  <c:v>0</c:v>
                </c:pt>
                <c:pt idx="11">
                  <c:v>0</c:v>
                </c:pt>
                <c:pt idx="12">
                  <c:v>0</c:v>
                </c:pt>
                <c:pt idx="13">
                  <c:v>0.13369999999999999</c:v>
                </c:pt>
              </c:numCache>
            </c:numRef>
          </c:val>
          <c:extLst>
            <c:ext xmlns:c16="http://schemas.microsoft.com/office/drawing/2014/chart" uri="{C3380CC4-5D6E-409C-BE32-E72D297353CC}">
              <c16:uniqueId val="{00000003-EF37-4A35-B978-FEC626290C06}"/>
            </c:ext>
          </c:extLst>
        </c:ser>
        <c:ser>
          <c:idx val="4"/>
          <c:order val="4"/>
          <c:tx>
            <c:strRef>
              <c:f>'4.3'!$A$9</c:f>
              <c:strCache>
                <c:ptCount val="1"/>
                <c:pt idx="0">
                  <c:v>Energie prostředí (tepelné čerpadlo)</c:v>
                </c:pt>
              </c:strCache>
            </c:strRef>
          </c:tx>
          <c:spPr>
            <a:solidFill>
              <a:schemeClr val="accent5"/>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'4.3'!$B$9:$O$9</c:f>
              <c:numCache>
                <c:formatCode>#\ ##0.0</c:formatCode>
                <c:ptCount val="14"/>
                <c:pt idx="0">
                  <c:v>3.153</c:v>
                </c:pt>
                <c:pt idx="1">
                  <c:v>0</c:v>
                </c:pt>
                <c:pt idx="2">
                  <c:v>0.106</c:v>
                </c:pt>
                <c:pt idx="3">
                  <c:v>1.1904100000000002</c:v>
                </c:pt>
                <c:pt idx="4">
                  <c:v>0</c:v>
                </c:pt>
                <c:pt idx="5">
                  <c:v>0</c:v>
                </c:pt>
                <c:pt idx="6">
                  <c:v>0</c:v>
                </c:pt>
                <c:pt idx="7">
                  <c:v>0</c:v>
                </c:pt>
                <c:pt idx="8">
                  <c:v>0</c:v>
                </c:pt>
                <c:pt idx="9">
                  <c:v>0</c:v>
                </c:pt>
                <c:pt idx="10">
                  <c:v>0</c:v>
                </c:pt>
                <c:pt idx="11">
                  <c:v>0</c:v>
                </c:pt>
                <c:pt idx="12">
                  <c:v>0.35299999999999998</c:v>
                </c:pt>
                <c:pt idx="13">
                  <c:v>3.1700000000000006E-2</c:v>
                </c:pt>
              </c:numCache>
            </c:numRef>
          </c:val>
          <c:extLst>
            <c:ext xmlns:c16="http://schemas.microsoft.com/office/drawing/2014/chart" uri="{C3380CC4-5D6E-409C-BE32-E72D297353CC}">
              <c16:uniqueId val="{00000004-EF37-4A35-B978-FEC626290C06}"/>
            </c:ext>
          </c:extLst>
        </c:ser>
        <c:ser>
          <c:idx val="5"/>
          <c:order val="5"/>
          <c:tx>
            <c:strRef>
              <c:f>'4.3'!$A$10</c:f>
              <c:strCache>
                <c:ptCount val="1"/>
                <c:pt idx="0">
                  <c:v>Energie Slunce (solární kolektor)</c:v>
                </c:pt>
              </c:strCache>
            </c:strRef>
          </c:tx>
          <c:spPr>
            <a:solidFill>
              <a:schemeClr val="accent6"/>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'4.3'!$B$10:$O$10</c:f>
              <c:numCache>
                <c:formatCode>#\ ##0.0</c:formatCode>
                <c:ptCount val="14"/>
                <c:pt idx="0">
                  <c:v>0</c:v>
                </c:pt>
                <c:pt idx="1">
                  <c:v>0</c:v>
                </c:pt>
                <c:pt idx="2">
                  <c:v>9.4E-2</c:v>
                </c:pt>
                <c:pt idx="3">
                  <c:v>6.7349999999999993E-2</c:v>
                </c:pt>
                <c:pt idx="4">
                  <c:v>5.8630000000000002E-2</c:v>
                </c:pt>
                <c:pt idx="5">
                  <c:v>8.9999999999999987E-4</c:v>
                </c:pt>
                <c:pt idx="6">
                  <c:v>0</c:v>
                </c:pt>
                <c:pt idx="7">
                  <c:v>0</c:v>
                </c:pt>
                <c:pt idx="8">
                  <c:v>0</c:v>
                </c:pt>
                <c:pt idx="9">
                  <c:v>0</c:v>
                </c:pt>
                <c:pt idx="10">
                  <c:v>0</c:v>
                </c:pt>
                <c:pt idx="11">
                  <c:v>0</c:v>
                </c:pt>
                <c:pt idx="12">
                  <c:v>3.4000000000000002E-2</c:v>
                </c:pt>
                <c:pt idx="13">
                  <c:v>0</c:v>
                </c:pt>
              </c:numCache>
            </c:numRef>
          </c:val>
          <c:extLst>
            <c:ext xmlns:c16="http://schemas.microsoft.com/office/drawing/2014/chart" uri="{C3380CC4-5D6E-409C-BE32-E72D297353CC}">
              <c16:uniqueId val="{00000005-EF37-4A35-B978-FEC626290C06}"/>
            </c:ext>
          </c:extLst>
        </c:ser>
        <c:ser>
          <c:idx val="6"/>
          <c:order val="6"/>
          <c:tx>
            <c:strRef>
              <c:f>'4.3'!$A$11</c:f>
              <c:strCache>
                <c:ptCount val="1"/>
                <c:pt idx="0">
                  <c:v>Hnědé uhlí</c:v>
                </c:pt>
              </c:strCache>
            </c:strRef>
          </c:tx>
          <c:spPr>
            <a:solidFill>
              <a:srgbClr val="F0948F"/>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'4.3'!$B$11:$O$11</c:f>
              <c:numCache>
                <c:formatCode>#\ ##0.0</c:formatCode>
                <c:ptCount val="14"/>
                <c:pt idx="0">
                  <c:v>0</c:v>
                </c:pt>
                <c:pt idx="1">
                  <c:v>687.28900900000019</c:v>
                </c:pt>
                <c:pt idx="2">
                  <c:v>15.6563</c:v>
                </c:pt>
                <c:pt idx="3">
                  <c:v>2063.6622029999999</c:v>
                </c:pt>
                <c:pt idx="4">
                  <c:v>57.429501999999999</c:v>
                </c:pt>
                <c:pt idx="5">
                  <c:v>263.57246999999995</c:v>
                </c:pt>
                <c:pt idx="6">
                  <c:v>16.478283000000001</c:v>
                </c:pt>
                <c:pt idx="7">
                  <c:v>219.66067799999999</c:v>
                </c:pt>
                <c:pt idx="8">
                  <c:v>433.67480199999994</c:v>
                </c:pt>
                <c:pt idx="9">
                  <c:v>924.18638800000008</c:v>
                </c:pt>
                <c:pt idx="10">
                  <c:v>447.52216100000004</c:v>
                </c:pt>
                <c:pt idx="11">
                  <c:v>2211.2664589999999</c:v>
                </c:pt>
                <c:pt idx="12">
                  <c:v>3663.2047790000001</c:v>
                </c:pt>
                <c:pt idx="13">
                  <c:v>610.60808799999995</c:v>
                </c:pt>
              </c:numCache>
            </c:numRef>
          </c:val>
          <c:extLst>
            <c:ext xmlns:c16="http://schemas.microsoft.com/office/drawing/2014/chart" uri="{C3380CC4-5D6E-409C-BE32-E72D297353CC}">
              <c16:uniqueId val="{00000006-EF37-4A35-B978-FEC626290C06}"/>
            </c:ext>
          </c:extLst>
        </c:ser>
        <c:ser>
          <c:idx val="7"/>
          <c:order val="7"/>
          <c:tx>
            <c:strRef>
              <c:f>'4.3'!$A$12</c:f>
              <c:strCache>
                <c:ptCount val="1"/>
                <c:pt idx="0">
                  <c:v>Jaderné palivo</c:v>
                </c:pt>
              </c:strCache>
            </c:strRef>
          </c:tx>
          <c:spPr>
            <a:solidFill>
              <a:srgbClr val="F7C9C7"/>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'4.3'!$B$12:$O$12</c:f>
              <c:numCache>
                <c:formatCode>#\ ##0.0</c:formatCode>
                <c:ptCount val="14"/>
                <c:pt idx="0">
                  <c:v>0</c:v>
                </c:pt>
                <c:pt idx="1">
                  <c:v>75.007999999999996</c:v>
                </c:pt>
                <c:pt idx="2">
                  <c:v>0</c:v>
                </c:pt>
                <c:pt idx="3">
                  <c:v>0</c:v>
                </c:pt>
                <c:pt idx="4">
                  <c:v>68.126000000000005</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7-EF37-4A35-B978-FEC626290C06}"/>
            </c:ext>
          </c:extLst>
        </c:ser>
        <c:ser>
          <c:idx val="8"/>
          <c:order val="8"/>
          <c:tx>
            <c:strRef>
              <c:f>'4.3'!$A$13</c:f>
              <c:strCache>
                <c:ptCount val="1"/>
                <c:pt idx="0">
                  <c:v>Koks</c:v>
                </c:pt>
              </c:strCache>
            </c:strRef>
          </c:tx>
          <c:spPr>
            <a:solidFill>
              <a:schemeClr val="tx1"/>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'4.3'!$B$13:$O$13</c:f>
              <c:numCache>
                <c:formatCode>#\ ##0.0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8-EF37-4A35-B978-FEC626290C06}"/>
            </c:ext>
          </c:extLst>
        </c:ser>
        <c:ser>
          <c:idx val="9"/>
          <c:order val="9"/>
          <c:tx>
            <c:strRef>
              <c:f>'4.3'!$A$14</c:f>
              <c:strCache>
                <c:ptCount val="1"/>
                <c:pt idx="0">
                  <c:v>Odpadní teplo</c:v>
                </c:pt>
              </c:strCache>
            </c:strRef>
          </c:tx>
          <c:spPr>
            <a:solidFill>
              <a:srgbClr val="646363"/>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'4.3'!$B$14:$O$14</c:f>
              <c:numCache>
                <c:formatCode>#\ ##0.0</c:formatCode>
                <c:ptCount val="14"/>
                <c:pt idx="0">
                  <c:v>0</c:v>
                </c:pt>
                <c:pt idx="1">
                  <c:v>0</c:v>
                </c:pt>
                <c:pt idx="2">
                  <c:v>15.18876</c:v>
                </c:pt>
                <c:pt idx="3">
                  <c:v>2.1314000000000002</c:v>
                </c:pt>
                <c:pt idx="4">
                  <c:v>8.5640000000000001</c:v>
                </c:pt>
                <c:pt idx="5">
                  <c:v>0.49564999999999998</c:v>
                </c:pt>
                <c:pt idx="6">
                  <c:v>0.32900000000000001</c:v>
                </c:pt>
                <c:pt idx="7">
                  <c:v>502.21810999999997</c:v>
                </c:pt>
                <c:pt idx="8">
                  <c:v>167.708325</c:v>
                </c:pt>
                <c:pt idx="9">
                  <c:v>50.758000000000003</c:v>
                </c:pt>
                <c:pt idx="10">
                  <c:v>0</c:v>
                </c:pt>
                <c:pt idx="11">
                  <c:v>729.64200000000005</c:v>
                </c:pt>
                <c:pt idx="12">
                  <c:v>370.43900000000002</c:v>
                </c:pt>
                <c:pt idx="13">
                  <c:v>47.948</c:v>
                </c:pt>
              </c:numCache>
            </c:numRef>
          </c:val>
          <c:extLst>
            <c:ext xmlns:c16="http://schemas.microsoft.com/office/drawing/2014/chart" uri="{C3380CC4-5D6E-409C-BE32-E72D297353CC}">
              <c16:uniqueId val="{00000009-EF37-4A35-B978-FEC626290C06}"/>
            </c:ext>
          </c:extLst>
        </c:ser>
        <c:ser>
          <c:idx val="10"/>
          <c:order val="10"/>
          <c:tx>
            <c:strRef>
              <c:f>'4.3'!$A$15</c:f>
              <c:strCache>
                <c:ptCount val="1"/>
                <c:pt idx="0">
                  <c:v>Ostatní kapalná paliva</c:v>
                </c:pt>
              </c:strCache>
            </c:strRef>
          </c:tx>
          <c:spPr>
            <a:solidFill>
              <a:srgbClr val="9D9D9C"/>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'4.3'!$B$15:$O$15</c:f>
              <c:numCache>
                <c:formatCode>#\ ##0.0</c:formatCode>
                <c:ptCount val="14"/>
                <c:pt idx="0">
                  <c:v>0</c:v>
                </c:pt>
                <c:pt idx="1">
                  <c:v>8.5223190000000013</c:v>
                </c:pt>
                <c:pt idx="2">
                  <c:v>0</c:v>
                </c:pt>
                <c:pt idx="3">
                  <c:v>0</c:v>
                </c:pt>
                <c:pt idx="4">
                  <c:v>0</c:v>
                </c:pt>
                <c:pt idx="5">
                  <c:v>0</c:v>
                </c:pt>
                <c:pt idx="6">
                  <c:v>0</c:v>
                </c:pt>
                <c:pt idx="7">
                  <c:v>0</c:v>
                </c:pt>
                <c:pt idx="8">
                  <c:v>0</c:v>
                </c:pt>
                <c:pt idx="9">
                  <c:v>0</c:v>
                </c:pt>
                <c:pt idx="10">
                  <c:v>0</c:v>
                </c:pt>
                <c:pt idx="11">
                  <c:v>9.56752</c:v>
                </c:pt>
                <c:pt idx="12">
                  <c:v>0</c:v>
                </c:pt>
                <c:pt idx="13">
                  <c:v>0</c:v>
                </c:pt>
              </c:numCache>
            </c:numRef>
          </c:val>
          <c:extLst>
            <c:ext xmlns:c16="http://schemas.microsoft.com/office/drawing/2014/chart" uri="{C3380CC4-5D6E-409C-BE32-E72D297353CC}">
              <c16:uniqueId val="{0000000A-EF37-4A35-B978-FEC626290C06}"/>
            </c:ext>
          </c:extLst>
        </c:ser>
        <c:ser>
          <c:idx val="11"/>
          <c:order val="11"/>
          <c:tx>
            <c:strRef>
              <c:f>'4.3'!$A$16</c:f>
              <c:strCache>
                <c:ptCount val="1"/>
                <c:pt idx="0">
                  <c:v>Ostatní pevná paliva</c:v>
                </c:pt>
              </c:strCache>
            </c:strRef>
          </c:tx>
          <c:spPr>
            <a:solidFill>
              <a:srgbClr val="D0D0D0"/>
            </a:solid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'4.3'!$B$16:$O$16</c:f>
              <c:numCache>
                <c:formatCode>#\ ##0.0</c:formatCode>
                <c:ptCount val="14"/>
                <c:pt idx="0">
                  <c:v>255.57595000000001</c:v>
                </c:pt>
                <c:pt idx="1">
                  <c:v>0</c:v>
                </c:pt>
                <c:pt idx="2">
                  <c:v>435.43699999999995</c:v>
                </c:pt>
                <c:pt idx="3">
                  <c:v>0.25585200000000002</c:v>
                </c:pt>
                <c:pt idx="4">
                  <c:v>0</c:v>
                </c:pt>
                <c:pt idx="5">
                  <c:v>0</c:v>
                </c:pt>
                <c:pt idx="6">
                  <c:v>141.67099999999999</c:v>
                </c:pt>
                <c:pt idx="7">
                  <c:v>41.509680000000003</c:v>
                </c:pt>
                <c:pt idx="8">
                  <c:v>0</c:v>
                </c:pt>
                <c:pt idx="9">
                  <c:v>0</c:v>
                </c:pt>
                <c:pt idx="10">
                  <c:v>4.9140200000000007</c:v>
                </c:pt>
                <c:pt idx="11">
                  <c:v>28.686946680260753</c:v>
                </c:pt>
                <c:pt idx="12">
                  <c:v>12.075779999999998</c:v>
                </c:pt>
                <c:pt idx="13">
                  <c:v>23.306000000000001</c:v>
                </c:pt>
              </c:numCache>
            </c:numRef>
          </c:val>
          <c:extLst>
            <c:ext xmlns:c16="http://schemas.microsoft.com/office/drawing/2014/chart" uri="{C3380CC4-5D6E-409C-BE32-E72D297353CC}">
              <c16:uniqueId val="{0000000B-EF37-4A35-B978-FEC626290C06}"/>
            </c:ext>
          </c:extLst>
        </c:ser>
        <c:ser>
          <c:idx val="12"/>
          <c:order val="12"/>
          <c:tx>
            <c:strRef>
              <c:f>'4.3'!$A$17</c:f>
              <c:strCache>
                <c:ptCount val="1"/>
                <c:pt idx="0">
                  <c:v>Ostatní plyny</c:v>
                </c:pt>
              </c:strCache>
            </c:strRef>
          </c:tx>
          <c:spPr>
            <a:pattFill prst="ltUpDiag">
              <a:fgClr>
                <a:schemeClr val="accent1"/>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'4.3'!$B$17:$O$17</c:f>
              <c:numCache>
                <c:formatCode>#\ ##0.0</c:formatCode>
                <c:ptCount val="14"/>
                <c:pt idx="0">
                  <c:v>0</c:v>
                </c:pt>
                <c:pt idx="1">
                  <c:v>0.154721</c:v>
                </c:pt>
                <c:pt idx="2">
                  <c:v>0</c:v>
                </c:pt>
                <c:pt idx="3">
                  <c:v>0</c:v>
                </c:pt>
                <c:pt idx="4">
                  <c:v>0</c:v>
                </c:pt>
                <c:pt idx="5">
                  <c:v>0</c:v>
                </c:pt>
                <c:pt idx="6">
                  <c:v>0</c:v>
                </c:pt>
                <c:pt idx="7">
                  <c:v>1389.124495</c:v>
                </c:pt>
                <c:pt idx="8">
                  <c:v>0</c:v>
                </c:pt>
                <c:pt idx="9">
                  <c:v>0</c:v>
                </c:pt>
                <c:pt idx="10">
                  <c:v>0</c:v>
                </c:pt>
                <c:pt idx="11">
                  <c:v>188.39991999999998</c:v>
                </c:pt>
                <c:pt idx="12">
                  <c:v>230.10400000000001</c:v>
                </c:pt>
                <c:pt idx="13">
                  <c:v>281.68599999999998</c:v>
                </c:pt>
              </c:numCache>
            </c:numRef>
          </c:val>
          <c:extLst>
            <c:ext xmlns:c16="http://schemas.microsoft.com/office/drawing/2014/chart" uri="{C3380CC4-5D6E-409C-BE32-E72D297353CC}">
              <c16:uniqueId val="{0000000C-EF37-4A35-B978-FEC626290C06}"/>
            </c:ext>
          </c:extLst>
        </c:ser>
        <c:ser>
          <c:idx val="13"/>
          <c:order val="13"/>
          <c:tx>
            <c:strRef>
              <c:f>'4.3'!$A$18</c:f>
              <c:strCache>
                <c:ptCount val="1"/>
                <c:pt idx="0">
                  <c:v>Ostatní</c:v>
                </c:pt>
              </c:strCache>
            </c:strRef>
          </c:tx>
          <c:spPr>
            <a:pattFill prst="ltUpDiag">
              <a:fgClr>
                <a:schemeClr val="accent5"/>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'4.3'!$B$18:$O$18</c:f>
              <c:numCache>
                <c:formatCode>#\ ##0.0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D-EF37-4A35-B978-FEC626290C06}"/>
            </c:ext>
          </c:extLst>
        </c:ser>
        <c:ser>
          <c:idx val="14"/>
          <c:order val="14"/>
          <c:tx>
            <c:strRef>
              <c:f>'4.3'!$A$19</c:f>
              <c:strCache>
                <c:ptCount val="1"/>
                <c:pt idx="0">
                  <c:v>Topné oleje</c:v>
                </c:pt>
              </c:strCache>
            </c:strRef>
          </c:tx>
          <c:spPr>
            <a:pattFill prst="ltUpDiag">
              <a:fgClr>
                <a:schemeClr val="accent2"/>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'4.3'!$B$19:$O$19</c:f>
              <c:numCache>
                <c:formatCode>#\ ##0.0</c:formatCode>
                <c:ptCount val="14"/>
                <c:pt idx="0">
                  <c:v>0.113</c:v>
                </c:pt>
                <c:pt idx="1">
                  <c:v>15.850858000000001</c:v>
                </c:pt>
                <c:pt idx="2">
                  <c:v>0.14940100000000001</c:v>
                </c:pt>
                <c:pt idx="3">
                  <c:v>11.848049999999999</c:v>
                </c:pt>
                <c:pt idx="4">
                  <c:v>0.52610299999999999</c:v>
                </c:pt>
                <c:pt idx="5">
                  <c:v>3.9780719999999996</c:v>
                </c:pt>
                <c:pt idx="6">
                  <c:v>24.428715</c:v>
                </c:pt>
                <c:pt idx="7">
                  <c:v>0.53640399999999999</c:v>
                </c:pt>
                <c:pt idx="8">
                  <c:v>5.2838919999999998</c:v>
                </c:pt>
                <c:pt idx="9">
                  <c:v>0.63986899999999991</c:v>
                </c:pt>
                <c:pt idx="10">
                  <c:v>4.7999999999999996E-4</c:v>
                </c:pt>
                <c:pt idx="11">
                  <c:v>6.132928999999999</c:v>
                </c:pt>
                <c:pt idx="12">
                  <c:v>2.5343429999999998</c:v>
                </c:pt>
                <c:pt idx="13">
                  <c:v>0.50660800000000006</c:v>
                </c:pt>
              </c:numCache>
            </c:numRef>
          </c:val>
          <c:extLst>
            <c:ext xmlns:c16="http://schemas.microsoft.com/office/drawing/2014/chart" uri="{C3380CC4-5D6E-409C-BE32-E72D297353CC}">
              <c16:uniqueId val="{0000000E-EF37-4A35-B978-FEC626290C06}"/>
            </c:ext>
          </c:extLst>
        </c:ser>
        <c:ser>
          <c:idx val="15"/>
          <c:order val="15"/>
          <c:tx>
            <c:strRef>
              <c:f>'4.3'!$A$20</c:f>
              <c:strCache>
                <c:ptCount val="1"/>
                <c:pt idx="0">
                  <c:v>Zemní plyn</c:v>
                </c:pt>
              </c:strCache>
            </c:strRef>
          </c:tx>
          <c:spPr>
            <a:pattFill prst="ltUpDiag">
              <a:fgClr>
                <a:schemeClr val="accent6"/>
              </a:fgClr>
              <a:bgClr>
                <a:schemeClr val="bg1"/>
              </a:bgClr>
            </a:pattFill>
          </c:spPr>
          <c:invertIfNegative val="0"/>
          <c:cat>
            <c:strRef>
              <c:f>'4.3'!$B$3:$O$3</c:f>
              <c:strCache>
                <c:ptCount val="14"/>
                <c:pt idx="0">
                  <c:v>PHA</c:v>
                </c:pt>
                <c:pt idx="1">
                  <c:v>JHČ</c:v>
                </c:pt>
                <c:pt idx="2">
                  <c:v>JHM</c:v>
                </c:pt>
                <c:pt idx="3">
                  <c:v>KVK</c:v>
                </c:pt>
                <c:pt idx="4">
                  <c:v>VYS</c:v>
                </c:pt>
                <c:pt idx="5">
                  <c:v>HKK</c:v>
                </c:pt>
                <c:pt idx="6">
                  <c:v>LBK</c:v>
                </c:pt>
                <c:pt idx="7">
                  <c:v>MSK</c:v>
                </c:pt>
                <c:pt idx="8">
                  <c:v>OLK</c:v>
                </c:pt>
                <c:pt idx="9">
                  <c:v>PAK</c:v>
                </c:pt>
                <c:pt idx="10">
                  <c:v>PLK</c:v>
                </c:pt>
                <c:pt idx="11">
                  <c:v>STČ</c:v>
                </c:pt>
                <c:pt idx="12">
                  <c:v>ULK</c:v>
                </c:pt>
                <c:pt idx="13">
                  <c:v>ZLK</c:v>
                </c:pt>
              </c:strCache>
            </c:strRef>
          </c:cat>
          <c:val>
            <c:numRef>
              <c:f>'4.3'!$B$20:$O$20</c:f>
              <c:numCache>
                <c:formatCode>#\ ##0.0</c:formatCode>
                <c:ptCount val="14"/>
                <c:pt idx="0">
                  <c:v>605.08543100000009</c:v>
                </c:pt>
                <c:pt idx="1">
                  <c:v>119.21146399999999</c:v>
                </c:pt>
                <c:pt idx="2">
                  <c:v>645.46578899999952</c:v>
                </c:pt>
                <c:pt idx="3">
                  <c:v>146.90423200000006</c:v>
                </c:pt>
                <c:pt idx="4">
                  <c:v>143.36576738827318</c:v>
                </c:pt>
                <c:pt idx="5">
                  <c:v>284.92743100000001</c:v>
                </c:pt>
                <c:pt idx="6">
                  <c:v>219.57361299999994</c:v>
                </c:pt>
                <c:pt idx="7">
                  <c:v>469.86252999999965</c:v>
                </c:pt>
                <c:pt idx="8">
                  <c:v>474.9914789999998</c:v>
                </c:pt>
                <c:pt idx="9">
                  <c:v>72.123268516399804</c:v>
                </c:pt>
                <c:pt idx="10">
                  <c:v>161.03139801679586</c:v>
                </c:pt>
                <c:pt idx="11">
                  <c:v>1350.7008793197397</c:v>
                </c:pt>
                <c:pt idx="12">
                  <c:v>205.13947700000011</c:v>
                </c:pt>
                <c:pt idx="13">
                  <c:v>275.147265</c:v>
                </c:pt>
              </c:numCache>
            </c:numRef>
          </c:val>
          <c:extLst>
            <c:ext xmlns:c16="http://schemas.microsoft.com/office/drawing/2014/chart" uri="{C3380CC4-5D6E-409C-BE32-E72D297353CC}">
              <c16:uniqueId val="{0000000F-EF37-4A35-B978-FEC626290C06}"/>
            </c:ext>
          </c:extLst>
        </c:ser>
        <c:dLbls>
          <c:showLegendKey val="0"/>
          <c:showVal val="0"/>
          <c:showCatName val="0"/>
          <c:showSerName val="0"/>
          <c:showPercent val="0"/>
          <c:showBubbleSize val="0"/>
        </c:dLbls>
        <c:gapWidth val="50"/>
        <c:overlap val="100"/>
        <c:axId val="231081856"/>
        <c:axId val="231083392"/>
      </c:barChart>
      <c:catAx>
        <c:axId val="231081856"/>
        <c:scaling>
          <c:orientation val="minMax"/>
        </c:scaling>
        <c:delete val="0"/>
        <c:axPos val="b"/>
        <c:numFmt formatCode="General" sourceLinked="0"/>
        <c:majorTickMark val="none"/>
        <c:minorTickMark val="none"/>
        <c:tickLblPos val="low"/>
        <c:txPr>
          <a:bodyPr rot="0" vert="horz"/>
          <a:lstStyle/>
          <a:p>
            <a:pPr>
              <a:defRPr sz="900"/>
            </a:pPr>
            <a:endParaRPr lang="cs-CZ"/>
          </a:p>
        </c:txPr>
        <c:crossAx val="231083392"/>
        <c:crosses val="autoZero"/>
        <c:auto val="1"/>
        <c:lblAlgn val="ctr"/>
        <c:lblOffset val="100"/>
        <c:noMultiLvlLbl val="0"/>
      </c:catAx>
      <c:valAx>
        <c:axId val="231083392"/>
        <c:scaling>
          <c:orientation val="minMax"/>
          <c:max val="7000"/>
          <c:min val="0"/>
        </c:scaling>
        <c:delete val="0"/>
        <c:axPos val="l"/>
        <c:majorGridlines/>
        <c:numFmt formatCode="#,##0" sourceLinked="0"/>
        <c:majorTickMark val="none"/>
        <c:minorTickMark val="none"/>
        <c:tickLblPos val="nextTo"/>
        <c:spPr>
          <a:ln>
            <a:noFill/>
          </a:ln>
        </c:spPr>
        <c:txPr>
          <a:bodyPr/>
          <a:lstStyle/>
          <a:p>
            <a:pPr>
              <a:defRPr sz="900"/>
            </a:pPr>
            <a:endParaRPr lang="cs-CZ"/>
          </a:p>
        </c:txPr>
        <c:crossAx val="231081856"/>
        <c:crosses val="autoZero"/>
        <c:crossBetween val="between"/>
        <c:majorUnit val="100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'14.10'!$L$19:$L$26</c:f>
              <c:numCache>
                <c:formatCode>General</c:formatCode>
                <c:ptCount val="8"/>
              </c:numCache>
            </c:numRef>
          </c:cat>
          <c:val>
            <c:numRef>
              <c:f>'14.10'!$M$19:$M$26</c:f>
              <c:numCache>
                <c:formatCode>0.0%</c:formatCode>
                <c:ptCount val="8"/>
              </c:numCache>
            </c:numRef>
          </c:val>
          <c:extLst>
            <c:ext xmlns:c16="http://schemas.microsoft.com/office/drawing/2014/chart" uri="{C3380CC4-5D6E-409C-BE32-E72D297353CC}">
              <c16:uniqueId val="{00000000-23D2-4185-9911-1AA78E8AE87D}"/>
            </c:ext>
          </c:extLst>
        </c:ser>
        <c:dLbls>
          <c:showLegendKey val="0"/>
          <c:showVal val="0"/>
          <c:showCatName val="0"/>
          <c:showSerName val="0"/>
          <c:showPercent val="0"/>
          <c:showBubbleSize val="0"/>
        </c:dLbls>
        <c:gapWidth val="150"/>
        <c:axId val="239985408"/>
        <c:axId val="239986944"/>
      </c:barChart>
      <c:catAx>
        <c:axId val="239985408"/>
        <c:scaling>
          <c:orientation val="minMax"/>
        </c:scaling>
        <c:delete val="0"/>
        <c:axPos val="l"/>
        <c:numFmt formatCode="General" sourceLinked="1"/>
        <c:majorTickMark val="none"/>
        <c:minorTickMark val="none"/>
        <c:tickLblPos val="nextTo"/>
        <c:txPr>
          <a:bodyPr/>
          <a:lstStyle/>
          <a:p>
            <a:pPr>
              <a:defRPr sz="900"/>
            </a:pPr>
            <a:endParaRPr lang="cs-CZ"/>
          </a:p>
        </c:txPr>
        <c:crossAx val="239986944"/>
        <c:crosses val="autoZero"/>
        <c:auto val="1"/>
        <c:lblAlgn val="ctr"/>
        <c:lblOffset val="100"/>
        <c:noMultiLvlLbl val="0"/>
      </c:catAx>
      <c:valAx>
        <c:axId val="239986944"/>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39985408"/>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38CE-44D1-85D7-94C1CC5A2F72}"/>
              </c:ext>
            </c:extLst>
          </c:dPt>
          <c:cat>
            <c:numRef>
              <c:f>'14.11'!$J$19:$J$26</c:f>
              <c:numCache>
                <c:formatCode>General</c:formatCode>
                <c:ptCount val="8"/>
              </c:numCache>
            </c:numRef>
          </c:cat>
          <c:val>
            <c:numRef>
              <c:f>'14.11'!$K$19:$K$26</c:f>
              <c:numCache>
                <c:formatCode>General</c:formatCode>
                <c:ptCount val="8"/>
              </c:numCache>
            </c:numRef>
          </c:val>
          <c:extLst>
            <c:ext xmlns:c16="http://schemas.microsoft.com/office/drawing/2014/chart" uri="{C3380CC4-5D6E-409C-BE32-E72D297353CC}">
              <c16:uniqueId val="{00000002-38CE-44D1-85D7-94C1CC5A2F72}"/>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'14.11'!$H$19:$H$22</c:f>
              <c:numCache>
                <c:formatCode>0.0</c:formatCode>
                <c:ptCount val="4"/>
              </c:numCache>
            </c:numRef>
          </c:cat>
          <c:val>
            <c:numRef>
              <c:f>'14.11'!$I$19:$I$22</c:f>
              <c:numCache>
                <c:formatCode>0.0%</c:formatCode>
                <c:ptCount val="4"/>
              </c:numCache>
            </c:numRef>
          </c:val>
          <c:extLst>
            <c:ext xmlns:c16="http://schemas.microsoft.com/office/drawing/2014/chart" uri="{C3380CC4-5D6E-409C-BE32-E72D297353CC}">
              <c16:uniqueId val="{00000000-8067-45B0-B91B-8BE079E260DC}"/>
            </c:ext>
          </c:extLst>
        </c:ser>
        <c:dLbls>
          <c:showLegendKey val="0"/>
          <c:showVal val="0"/>
          <c:showCatName val="0"/>
          <c:showSerName val="0"/>
          <c:showPercent val="0"/>
          <c:showBubbleSize val="0"/>
        </c:dLbls>
        <c:gapWidth val="150"/>
        <c:axId val="282414080"/>
        <c:axId val="282444544"/>
      </c:barChart>
      <c:catAx>
        <c:axId val="282414080"/>
        <c:scaling>
          <c:orientation val="maxMin"/>
        </c:scaling>
        <c:delete val="0"/>
        <c:axPos val="l"/>
        <c:numFmt formatCode="0.0" sourceLinked="1"/>
        <c:majorTickMark val="none"/>
        <c:minorTickMark val="none"/>
        <c:tickLblPos val="nextTo"/>
        <c:txPr>
          <a:bodyPr/>
          <a:lstStyle/>
          <a:p>
            <a:pPr>
              <a:defRPr sz="900"/>
            </a:pPr>
            <a:endParaRPr lang="cs-CZ"/>
          </a:p>
        </c:txPr>
        <c:crossAx val="282444544"/>
        <c:crosses val="autoZero"/>
        <c:auto val="1"/>
        <c:lblAlgn val="ctr"/>
        <c:lblOffset val="100"/>
        <c:noMultiLvlLbl val="0"/>
      </c:catAx>
      <c:valAx>
        <c:axId val="282444544"/>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2414080"/>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'14.11'!$H$31:$H$38</c:f>
              <c:numCache>
                <c:formatCode>General</c:formatCode>
                <c:ptCount val="8"/>
              </c:numCache>
            </c:numRef>
          </c:cat>
          <c:val>
            <c:numRef>
              <c:f>'14.11'!$I$31:$I$38</c:f>
              <c:numCache>
                <c:formatCode>0.0%</c:formatCode>
                <c:ptCount val="8"/>
              </c:numCache>
            </c:numRef>
          </c:val>
          <c:extLst>
            <c:ext xmlns:c16="http://schemas.microsoft.com/office/drawing/2014/chart" uri="{C3380CC4-5D6E-409C-BE32-E72D297353CC}">
              <c16:uniqueId val="{00000000-B9A4-4520-8A93-B59E49D15D68}"/>
            </c:ext>
          </c:extLst>
        </c:ser>
        <c:dLbls>
          <c:showLegendKey val="0"/>
          <c:showVal val="0"/>
          <c:showCatName val="0"/>
          <c:showSerName val="0"/>
          <c:showPercent val="0"/>
          <c:showBubbleSize val="0"/>
        </c:dLbls>
        <c:gapWidth val="150"/>
        <c:axId val="282469120"/>
        <c:axId val="282470656"/>
      </c:barChart>
      <c:catAx>
        <c:axId val="282469120"/>
        <c:scaling>
          <c:orientation val="minMax"/>
        </c:scaling>
        <c:delete val="0"/>
        <c:axPos val="l"/>
        <c:numFmt formatCode="General" sourceLinked="1"/>
        <c:majorTickMark val="none"/>
        <c:minorTickMark val="none"/>
        <c:tickLblPos val="nextTo"/>
        <c:txPr>
          <a:bodyPr/>
          <a:lstStyle/>
          <a:p>
            <a:pPr>
              <a:defRPr sz="900"/>
            </a:pPr>
            <a:endParaRPr lang="cs-CZ"/>
          </a:p>
        </c:txPr>
        <c:crossAx val="282470656"/>
        <c:crosses val="autoZero"/>
        <c:auto val="1"/>
        <c:lblAlgn val="ctr"/>
        <c:lblOffset val="100"/>
        <c:noMultiLvlLbl val="0"/>
      </c:catAx>
      <c:valAx>
        <c:axId val="282470656"/>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2469120"/>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'14.11'!$J$31</c:f>
              <c:strCache>
                <c:ptCount val="1"/>
              </c:strCache>
            </c:strRef>
          </c:tx>
          <c:invertIfNegative val="0"/>
          <c:cat>
            <c:numRef>
              <c:f>'14.11'!$K$30:$M$30</c:f>
              <c:numCache>
                <c:formatCode>General</c:formatCode>
                <c:ptCount val="3"/>
              </c:numCache>
            </c:numRef>
          </c:cat>
          <c:val>
            <c:numRef>
              <c:f>'14.11'!$K$31:$M$31</c:f>
              <c:numCache>
                <c:formatCode>#\ ##0.0</c:formatCode>
                <c:ptCount val="3"/>
              </c:numCache>
            </c:numRef>
          </c:val>
          <c:extLst>
            <c:ext xmlns:c16="http://schemas.microsoft.com/office/drawing/2014/chart" uri="{C3380CC4-5D6E-409C-BE32-E72D297353CC}">
              <c16:uniqueId val="{00000000-D8D9-4205-8FFE-D75120B2EB3F}"/>
            </c:ext>
          </c:extLst>
        </c:ser>
        <c:ser>
          <c:idx val="1"/>
          <c:order val="1"/>
          <c:tx>
            <c:strRef>
              <c:f>'14.11'!$J$32</c:f>
              <c:strCache>
                <c:ptCount val="1"/>
              </c:strCache>
            </c:strRef>
          </c:tx>
          <c:invertIfNegative val="0"/>
          <c:cat>
            <c:numRef>
              <c:f>'14.11'!$K$30:$M$30</c:f>
              <c:numCache>
                <c:formatCode>General</c:formatCode>
                <c:ptCount val="3"/>
              </c:numCache>
            </c:numRef>
          </c:cat>
          <c:val>
            <c:numRef>
              <c:f>'14.11'!$K$32:$M$32</c:f>
              <c:numCache>
                <c:formatCode>#\ ##0.0</c:formatCode>
                <c:ptCount val="3"/>
              </c:numCache>
            </c:numRef>
          </c:val>
          <c:extLst>
            <c:ext xmlns:c16="http://schemas.microsoft.com/office/drawing/2014/chart" uri="{C3380CC4-5D6E-409C-BE32-E72D297353CC}">
              <c16:uniqueId val="{00000001-D8D9-4205-8FFE-D75120B2EB3F}"/>
            </c:ext>
          </c:extLst>
        </c:ser>
        <c:ser>
          <c:idx val="2"/>
          <c:order val="2"/>
          <c:tx>
            <c:strRef>
              <c:f>'14.11'!$J$33</c:f>
              <c:strCache>
                <c:ptCount val="1"/>
              </c:strCache>
            </c:strRef>
          </c:tx>
          <c:invertIfNegative val="0"/>
          <c:cat>
            <c:numRef>
              <c:f>'14.11'!$K$30:$M$30</c:f>
              <c:numCache>
                <c:formatCode>General</c:formatCode>
                <c:ptCount val="3"/>
              </c:numCache>
            </c:numRef>
          </c:cat>
          <c:val>
            <c:numRef>
              <c:f>'14.11'!$K$33:$M$33</c:f>
              <c:numCache>
                <c:formatCode>#\ ##0.0</c:formatCode>
                <c:ptCount val="3"/>
              </c:numCache>
            </c:numRef>
          </c:val>
          <c:extLst>
            <c:ext xmlns:c16="http://schemas.microsoft.com/office/drawing/2014/chart" uri="{C3380CC4-5D6E-409C-BE32-E72D297353CC}">
              <c16:uniqueId val="{00000002-D8D9-4205-8FFE-D75120B2EB3F}"/>
            </c:ext>
          </c:extLst>
        </c:ser>
        <c:ser>
          <c:idx val="3"/>
          <c:order val="3"/>
          <c:tx>
            <c:strRef>
              <c:f>'14.11'!$J$34</c:f>
              <c:strCache>
                <c:ptCount val="1"/>
              </c:strCache>
            </c:strRef>
          </c:tx>
          <c:invertIfNegative val="0"/>
          <c:cat>
            <c:numRef>
              <c:f>'14.11'!$K$30:$M$30</c:f>
              <c:numCache>
                <c:formatCode>General</c:formatCode>
                <c:ptCount val="3"/>
              </c:numCache>
            </c:numRef>
          </c:cat>
          <c:val>
            <c:numRef>
              <c:f>'14.11'!$K$34:$M$34</c:f>
              <c:numCache>
                <c:formatCode>#\ ##0.0</c:formatCode>
                <c:ptCount val="3"/>
              </c:numCache>
            </c:numRef>
          </c:val>
          <c:extLst>
            <c:ext xmlns:c16="http://schemas.microsoft.com/office/drawing/2014/chart" uri="{C3380CC4-5D6E-409C-BE32-E72D297353CC}">
              <c16:uniqueId val="{00000003-D8D9-4205-8FFE-D75120B2EB3F}"/>
            </c:ext>
          </c:extLst>
        </c:ser>
        <c:ser>
          <c:idx val="4"/>
          <c:order val="4"/>
          <c:tx>
            <c:strRef>
              <c:f>'14.11'!$J$35</c:f>
              <c:strCache>
                <c:ptCount val="1"/>
              </c:strCache>
            </c:strRef>
          </c:tx>
          <c:invertIfNegative val="0"/>
          <c:cat>
            <c:numRef>
              <c:f>'14.11'!$K$30:$M$30</c:f>
              <c:numCache>
                <c:formatCode>General</c:formatCode>
                <c:ptCount val="3"/>
              </c:numCache>
            </c:numRef>
          </c:cat>
          <c:val>
            <c:numRef>
              <c:f>'14.11'!$K$35:$M$35</c:f>
              <c:numCache>
                <c:formatCode>#\ ##0.0</c:formatCode>
                <c:ptCount val="3"/>
              </c:numCache>
            </c:numRef>
          </c:val>
          <c:extLst>
            <c:ext xmlns:c16="http://schemas.microsoft.com/office/drawing/2014/chart" uri="{C3380CC4-5D6E-409C-BE32-E72D297353CC}">
              <c16:uniqueId val="{00000004-D8D9-4205-8FFE-D75120B2EB3F}"/>
            </c:ext>
          </c:extLst>
        </c:ser>
        <c:ser>
          <c:idx val="5"/>
          <c:order val="5"/>
          <c:tx>
            <c:strRef>
              <c:f>'14.11'!$J$36</c:f>
              <c:strCache>
                <c:ptCount val="1"/>
              </c:strCache>
            </c:strRef>
          </c:tx>
          <c:invertIfNegative val="0"/>
          <c:cat>
            <c:numRef>
              <c:f>'14.11'!$K$30:$M$30</c:f>
              <c:numCache>
                <c:formatCode>General</c:formatCode>
                <c:ptCount val="3"/>
              </c:numCache>
            </c:numRef>
          </c:cat>
          <c:val>
            <c:numRef>
              <c:f>'14.11'!$K$36:$M$36</c:f>
              <c:numCache>
                <c:formatCode>#\ ##0.0</c:formatCode>
                <c:ptCount val="3"/>
              </c:numCache>
            </c:numRef>
          </c:val>
          <c:extLst>
            <c:ext xmlns:c16="http://schemas.microsoft.com/office/drawing/2014/chart" uri="{C3380CC4-5D6E-409C-BE32-E72D297353CC}">
              <c16:uniqueId val="{00000005-D8D9-4205-8FFE-D75120B2EB3F}"/>
            </c:ext>
          </c:extLst>
        </c:ser>
        <c:ser>
          <c:idx val="6"/>
          <c:order val="6"/>
          <c:tx>
            <c:strRef>
              <c:f>'14.11'!$J$37</c:f>
              <c:strCache>
                <c:ptCount val="1"/>
              </c:strCache>
            </c:strRef>
          </c:tx>
          <c:invertIfNegative val="0"/>
          <c:cat>
            <c:numRef>
              <c:f>'14.11'!$K$30:$M$30</c:f>
              <c:numCache>
                <c:formatCode>General</c:formatCode>
                <c:ptCount val="3"/>
              </c:numCache>
            </c:numRef>
          </c:cat>
          <c:val>
            <c:numRef>
              <c:f>'14.11'!$K$37:$M$37</c:f>
              <c:numCache>
                <c:formatCode>#\ ##0.0</c:formatCode>
                <c:ptCount val="3"/>
              </c:numCache>
            </c:numRef>
          </c:val>
          <c:extLst>
            <c:ext xmlns:c16="http://schemas.microsoft.com/office/drawing/2014/chart" uri="{C3380CC4-5D6E-409C-BE32-E72D297353CC}">
              <c16:uniqueId val="{00000006-D8D9-4205-8FFE-D75120B2EB3F}"/>
            </c:ext>
          </c:extLst>
        </c:ser>
        <c:ser>
          <c:idx val="7"/>
          <c:order val="7"/>
          <c:tx>
            <c:strRef>
              <c:f>'14.11'!$J$38</c:f>
              <c:strCache>
                <c:ptCount val="1"/>
              </c:strCache>
            </c:strRef>
          </c:tx>
          <c:spPr>
            <a:solidFill>
              <a:srgbClr val="FFC000"/>
            </a:solidFill>
          </c:spPr>
          <c:invertIfNegative val="0"/>
          <c:cat>
            <c:numRef>
              <c:f>'14.11'!$K$30:$M$30</c:f>
              <c:numCache>
                <c:formatCode>General</c:formatCode>
                <c:ptCount val="3"/>
              </c:numCache>
            </c:numRef>
          </c:cat>
          <c:val>
            <c:numRef>
              <c:f>'14.11'!$K$38:$M$38</c:f>
              <c:numCache>
                <c:formatCode>#\ ##0.0</c:formatCode>
                <c:ptCount val="3"/>
              </c:numCache>
            </c:numRef>
          </c:val>
          <c:extLst>
            <c:ext xmlns:c16="http://schemas.microsoft.com/office/drawing/2014/chart" uri="{C3380CC4-5D6E-409C-BE32-E72D297353CC}">
              <c16:uniqueId val="{00000007-D8D9-4205-8FFE-D75120B2EB3F}"/>
            </c:ext>
          </c:extLst>
        </c:ser>
        <c:dLbls>
          <c:showLegendKey val="0"/>
          <c:showVal val="0"/>
          <c:showCatName val="0"/>
          <c:showSerName val="0"/>
          <c:showPercent val="0"/>
          <c:showBubbleSize val="0"/>
        </c:dLbls>
        <c:gapWidth val="150"/>
        <c:overlap val="100"/>
        <c:axId val="282520192"/>
        <c:axId val="284635520"/>
      </c:barChart>
      <c:catAx>
        <c:axId val="282520192"/>
        <c:scaling>
          <c:orientation val="minMax"/>
        </c:scaling>
        <c:delete val="0"/>
        <c:axPos val="b"/>
        <c:numFmt formatCode="General" sourceLinked="1"/>
        <c:majorTickMark val="none"/>
        <c:minorTickMark val="none"/>
        <c:tickLblPos val="nextTo"/>
        <c:txPr>
          <a:bodyPr/>
          <a:lstStyle/>
          <a:p>
            <a:pPr>
              <a:defRPr sz="900"/>
            </a:pPr>
            <a:endParaRPr lang="cs-CZ"/>
          </a:p>
        </c:txPr>
        <c:crossAx val="284635520"/>
        <c:crosses val="autoZero"/>
        <c:auto val="1"/>
        <c:lblAlgn val="ctr"/>
        <c:lblOffset val="100"/>
        <c:noMultiLvlLbl val="0"/>
      </c:catAx>
      <c:valAx>
        <c:axId val="28463552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252019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výrobě elektřiny brutto </a:t>
            </a:r>
            <a:r>
              <a:rPr lang="cs-CZ" sz="1000"/>
              <a:t>v ČR</a:t>
            </a:r>
          </a:p>
        </c:rich>
      </c:tx>
      <c:overlay val="0"/>
    </c:title>
    <c:autoTitleDeleted val="0"/>
    <c:plotArea>
      <c:layout/>
      <c:barChart>
        <c:barDir val="bar"/>
        <c:grouping val="clustered"/>
        <c:varyColors val="0"/>
        <c:ser>
          <c:idx val="0"/>
          <c:order val="0"/>
          <c:invertIfNegative val="0"/>
          <c:cat>
            <c:numRef>
              <c:f>'14.11'!$L$19:$L$26</c:f>
              <c:numCache>
                <c:formatCode>General</c:formatCode>
                <c:ptCount val="8"/>
              </c:numCache>
            </c:numRef>
          </c:cat>
          <c:val>
            <c:numRef>
              <c:f>'14.11'!$M$19:$M$26</c:f>
              <c:numCache>
                <c:formatCode>0.0%</c:formatCode>
                <c:ptCount val="8"/>
              </c:numCache>
            </c:numRef>
          </c:val>
          <c:extLst>
            <c:ext xmlns:c16="http://schemas.microsoft.com/office/drawing/2014/chart" uri="{C3380CC4-5D6E-409C-BE32-E72D297353CC}">
              <c16:uniqueId val="{00000000-284D-48C2-8EA4-9AF7E6CF9D65}"/>
            </c:ext>
          </c:extLst>
        </c:ser>
        <c:dLbls>
          <c:showLegendKey val="0"/>
          <c:showVal val="0"/>
          <c:showCatName val="0"/>
          <c:showSerName val="0"/>
          <c:showPercent val="0"/>
          <c:showBubbleSize val="0"/>
        </c:dLbls>
        <c:gapWidth val="150"/>
        <c:axId val="284660864"/>
        <c:axId val="284662400"/>
      </c:barChart>
      <c:catAx>
        <c:axId val="284660864"/>
        <c:scaling>
          <c:orientation val="minMax"/>
        </c:scaling>
        <c:delete val="0"/>
        <c:axPos val="l"/>
        <c:numFmt formatCode="General" sourceLinked="1"/>
        <c:majorTickMark val="none"/>
        <c:minorTickMark val="none"/>
        <c:tickLblPos val="nextTo"/>
        <c:txPr>
          <a:bodyPr/>
          <a:lstStyle/>
          <a:p>
            <a:pPr>
              <a:defRPr sz="900"/>
            </a:pPr>
            <a:endParaRPr lang="cs-CZ"/>
          </a:p>
        </c:txPr>
        <c:crossAx val="284662400"/>
        <c:crosses val="autoZero"/>
        <c:auto val="1"/>
        <c:lblAlgn val="ctr"/>
        <c:lblOffset val="100"/>
        <c:noMultiLvlLbl val="0"/>
      </c:catAx>
      <c:valAx>
        <c:axId val="284662400"/>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4660864"/>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technologií na v</a:t>
            </a:r>
            <a:r>
              <a:rPr lang="en-US" sz="1000"/>
              <a:t>ýrob</a:t>
            </a:r>
            <a:r>
              <a:rPr lang="cs-CZ" sz="1000"/>
              <a:t>ě</a:t>
            </a:r>
            <a:r>
              <a:rPr lang="en-US" sz="1000"/>
              <a:t> elektřiny brutto</a:t>
            </a:r>
          </a:p>
        </c:rich>
      </c:tx>
      <c:overlay val="0"/>
    </c:title>
    <c:autoTitleDeleted val="0"/>
    <c:plotArea>
      <c:layout/>
      <c:doughnutChart>
        <c:varyColors val="1"/>
        <c:ser>
          <c:idx val="2"/>
          <c:order val="0"/>
          <c:dPt>
            <c:idx val="7"/>
            <c:bubble3D val="0"/>
            <c:spPr>
              <a:solidFill>
                <a:srgbClr val="FFC000"/>
              </a:solidFill>
            </c:spPr>
            <c:extLst>
              <c:ext xmlns:c16="http://schemas.microsoft.com/office/drawing/2014/chart" uri="{C3380CC4-5D6E-409C-BE32-E72D297353CC}">
                <c16:uniqueId val="{00000001-B811-48CA-9688-34DCE695C456}"/>
              </c:ext>
            </c:extLst>
          </c:dPt>
          <c:cat>
            <c:numRef>
              <c:f>'14.12'!$J$19:$J$26</c:f>
              <c:numCache>
                <c:formatCode>General</c:formatCode>
                <c:ptCount val="8"/>
              </c:numCache>
            </c:numRef>
          </c:cat>
          <c:val>
            <c:numRef>
              <c:f>'14.12'!$K$19:$K$26</c:f>
              <c:numCache>
                <c:formatCode>General</c:formatCode>
                <c:ptCount val="8"/>
              </c:numCache>
            </c:numRef>
          </c:val>
          <c:extLst>
            <c:ext xmlns:c16="http://schemas.microsoft.com/office/drawing/2014/chart" uri="{C3380CC4-5D6E-409C-BE32-E72D297353CC}">
              <c16:uniqueId val="{00000002-B811-48CA-9688-34DCE695C456}"/>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3366905738454002"/>
          <c:y val="0.21518680535303458"/>
          <c:w val="0.24404682005278588"/>
          <c:h val="0.74415281423155444"/>
        </c:manualLayout>
      </c:layout>
      <c:overlay val="0"/>
      <c:txPr>
        <a:bodyPr/>
        <a:lstStyle/>
        <a:p>
          <a:pPr rtl="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a:t>
            </a:r>
            <a:r>
              <a:rPr lang="cs-CZ" sz="1000" baseline="0"/>
              <a:t> spotřebě elektřiny </a:t>
            </a:r>
            <a:r>
              <a:rPr lang="cs-CZ" sz="1000"/>
              <a:t>v ČR</a:t>
            </a:r>
          </a:p>
        </c:rich>
      </c:tx>
      <c:overlay val="0"/>
    </c:title>
    <c:autoTitleDeleted val="0"/>
    <c:plotArea>
      <c:layout/>
      <c:barChart>
        <c:barDir val="bar"/>
        <c:grouping val="clustered"/>
        <c:varyColors val="0"/>
        <c:ser>
          <c:idx val="0"/>
          <c:order val="0"/>
          <c:invertIfNegative val="0"/>
          <c:cat>
            <c:numRef>
              <c:f>'14.12'!$H$19:$H$22</c:f>
              <c:numCache>
                <c:formatCode>0.0</c:formatCode>
                <c:ptCount val="4"/>
              </c:numCache>
            </c:numRef>
          </c:cat>
          <c:val>
            <c:numRef>
              <c:f>'14.12'!$I$19:$I$22</c:f>
              <c:numCache>
                <c:formatCode>0.0%</c:formatCode>
                <c:ptCount val="4"/>
              </c:numCache>
            </c:numRef>
          </c:val>
          <c:extLst>
            <c:ext xmlns:c16="http://schemas.microsoft.com/office/drawing/2014/chart" uri="{C3380CC4-5D6E-409C-BE32-E72D297353CC}">
              <c16:uniqueId val="{00000000-D62E-46B3-B390-D4ABEDCE35D4}"/>
            </c:ext>
          </c:extLst>
        </c:ser>
        <c:dLbls>
          <c:showLegendKey val="0"/>
          <c:showVal val="0"/>
          <c:showCatName val="0"/>
          <c:showSerName val="0"/>
          <c:showPercent val="0"/>
          <c:showBubbleSize val="0"/>
        </c:dLbls>
        <c:gapWidth val="150"/>
        <c:axId val="284748416"/>
        <c:axId val="284758400"/>
      </c:barChart>
      <c:catAx>
        <c:axId val="284748416"/>
        <c:scaling>
          <c:orientation val="maxMin"/>
        </c:scaling>
        <c:delete val="0"/>
        <c:axPos val="l"/>
        <c:numFmt formatCode="0.0" sourceLinked="1"/>
        <c:majorTickMark val="none"/>
        <c:minorTickMark val="none"/>
        <c:tickLblPos val="nextTo"/>
        <c:txPr>
          <a:bodyPr/>
          <a:lstStyle/>
          <a:p>
            <a:pPr>
              <a:defRPr sz="900"/>
            </a:pPr>
            <a:endParaRPr lang="cs-CZ"/>
          </a:p>
        </c:txPr>
        <c:crossAx val="284758400"/>
        <c:crosses val="autoZero"/>
        <c:auto val="1"/>
        <c:lblAlgn val="ctr"/>
        <c:lblOffset val="100"/>
        <c:noMultiLvlLbl val="0"/>
      </c:catAx>
      <c:valAx>
        <c:axId val="284758400"/>
        <c:scaling>
          <c:orientation val="minMax"/>
          <c:max val="1"/>
        </c:scaling>
        <c:delete val="0"/>
        <c:axPos val="t"/>
        <c:majorGridlines/>
        <c:numFmt formatCode="0%" sourceLinked="0"/>
        <c:majorTickMark val="out"/>
        <c:minorTickMark val="none"/>
        <c:tickLblPos val="high"/>
        <c:spPr>
          <a:ln>
            <a:noFill/>
          </a:ln>
        </c:spPr>
        <c:txPr>
          <a:bodyPr/>
          <a:lstStyle/>
          <a:p>
            <a:pPr>
              <a:defRPr sz="900"/>
            </a:pPr>
            <a:endParaRPr lang="cs-CZ"/>
          </a:p>
        </c:txPr>
        <c:crossAx val="284748416"/>
        <c:crosses val="autoZero"/>
        <c:crossBetween val="between"/>
        <c:majorUnit val="0.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Podíl kraje na instalovaném výkonu v ČR</a:t>
            </a:r>
          </a:p>
        </c:rich>
      </c:tx>
      <c:overlay val="0"/>
    </c:title>
    <c:autoTitleDeleted val="0"/>
    <c:plotArea>
      <c:layout/>
      <c:barChart>
        <c:barDir val="bar"/>
        <c:grouping val="clustered"/>
        <c:varyColors val="0"/>
        <c:ser>
          <c:idx val="0"/>
          <c:order val="0"/>
          <c:invertIfNegative val="0"/>
          <c:cat>
            <c:numRef>
              <c:f>'14.12'!$H$31:$H$38</c:f>
              <c:numCache>
                <c:formatCode>General</c:formatCode>
                <c:ptCount val="8"/>
              </c:numCache>
            </c:numRef>
          </c:cat>
          <c:val>
            <c:numRef>
              <c:f>'14.12'!$I$31:$I$38</c:f>
              <c:numCache>
                <c:formatCode>0.0%</c:formatCode>
                <c:ptCount val="8"/>
              </c:numCache>
            </c:numRef>
          </c:val>
          <c:extLst>
            <c:ext xmlns:c16="http://schemas.microsoft.com/office/drawing/2014/chart" uri="{C3380CC4-5D6E-409C-BE32-E72D297353CC}">
              <c16:uniqueId val="{00000000-F2A0-451B-B7CC-C92BF36CB4F8}"/>
            </c:ext>
          </c:extLst>
        </c:ser>
        <c:dLbls>
          <c:showLegendKey val="0"/>
          <c:showVal val="0"/>
          <c:showCatName val="0"/>
          <c:showSerName val="0"/>
          <c:showPercent val="0"/>
          <c:showBubbleSize val="0"/>
        </c:dLbls>
        <c:gapWidth val="150"/>
        <c:axId val="284787072"/>
        <c:axId val="284788608"/>
      </c:barChart>
      <c:catAx>
        <c:axId val="284787072"/>
        <c:scaling>
          <c:orientation val="minMax"/>
        </c:scaling>
        <c:delete val="0"/>
        <c:axPos val="l"/>
        <c:numFmt formatCode="General" sourceLinked="1"/>
        <c:majorTickMark val="none"/>
        <c:minorTickMark val="none"/>
        <c:tickLblPos val="nextTo"/>
        <c:txPr>
          <a:bodyPr/>
          <a:lstStyle/>
          <a:p>
            <a:pPr>
              <a:defRPr sz="900"/>
            </a:pPr>
            <a:endParaRPr lang="cs-CZ"/>
          </a:p>
        </c:txPr>
        <c:crossAx val="284788608"/>
        <c:crosses val="autoZero"/>
        <c:auto val="1"/>
        <c:lblAlgn val="ctr"/>
        <c:lblOffset val="100"/>
        <c:noMultiLvlLbl val="0"/>
      </c:catAx>
      <c:valAx>
        <c:axId val="284788608"/>
        <c:scaling>
          <c:orientation val="minMax"/>
          <c:max val="1"/>
        </c:scaling>
        <c:delete val="0"/>
        <c:axPos val="b"/>
        <c:majorGridlines/>
        <c:numFmt formatCode="0%" sourceLinked="0"/>
        <c:majorTickMark val="out"/>
        <c:minorTickMark val="none"/>
        <c:tickLblPos val="nextTo"/>
        <c:spPr>
          <a:ln>
            <a:noFill/>
          </a:ln>
        </c:spPr>
        <c:txPr>
          <a:bodyPr/>
          <a:lstStyle/>
          <a:p>
            <a:pPr>
              <a:defRPr sz="900"/>
            </a:pPr>
            <a:endParaRPr lang="cs-CZ"/>
          </a:p>
        </c:txPr>
        <c:crossAx val="284787072"/>
        <c:crosses val="autoZero"/>
        <c:crossBetween val="between"/>
        <c:majorUnit val="0.1"/>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cs-CZ" sz="1000"/>
              <a:t>Výroba elektřiny brutto (GWh)</a:t>
            </a:r>
          </a:p>
        </c:rich>
      </c:tx>
      <c:overlay val="0"/>
    </c:title>
    <c:autoTitleDeleted val="0"/>
    <c:plotArea>
      <c:layout/>
      <c:barChart>
        <c:barDir val="col"/>
        <c:grouping val="stacked"/>
        <c:varyColors val="0"/>
        <c:ser>
          <c:idx val="0"/>
          <c:order val="0"/>
          <c:tx>
            <c:strRef>
              <c:f>'14.12'!$J$31</c:f>
              <c:strCache>
                <c:ptCount val="1"/>
              </c:strCache>
            </c:strRef>
          </c:tx>
          <c:invertIfNegative val="0"/>
          <c:cat>
            <c:numRef>
              <c:f>'14.12'!$K$30:$M$30</c:f>
              <c:numCache>
                <c:formatCode>General</c:formatCode>
                <c:ptCount val="3"/>
              </c:numCache>
            </c:numRef>
          </c:cat>
          <c:val>
            <c:numRef>
              <c:f>'14.12'!$K$31:$M$31</c:f>
              <c:numCache>
                <c:formatCode>#\ ##0.0</c:formatCode>
                <c:ptCount val="3"/>
              </c:numCache>
            </c:numRef>
          </c:val>
          <c:extLst>
            <c:ext xmlns:c16="http://schemas.microsoft.com/office/drawing/2014/chart" uri="{C3380CC4-5D6E-409C-BE32-E72D297353CC}">
              <c16:uniqueId val="{00000000-F83F-4CFE-81BF-ADCF32E0E5EC}"/>
            </c:ext>
          </c:extLst>
        </c:ser>
        <c:ser>
          <c:idx val="1"/>
          <c:order val="1"/>
          <c:tx>
            <c:strRef>
              <c:f>'14.12'!$J$32</c:f>
              <c:strCache>
                <c:ptCount val="1"/>
              </c:strCache>
            </c:strRef>
          </c:tx>
          <c:invertIfNegative val="0"/>
          <c:cat>
            <c:numRef>
              <c:f>'14.12'!$K$30:$M$30</c:f>
              <c:numCache>
                <c:formatCode>General</c:formatCode>
                <c:ptCount val="3"/>
              </c:numCache>
            </c:numRef>
          </c:cat>
          <c:val>
            <c:numRef>
              <c:f>'14.12'!$K$32:$M$32</c:f>
              <c:numCache>
                <c:formatCode>#\ ##0.0</c:formatCode>
                <c:ptCount val="3"/>
              </c:numCache>
            </c:numRef>
          </c:val>
          <c:extLst>
            <c:ext xmlns:c16="http://schemas.microsoft.com/office/drawing/2014/chart" uri="{C3380CC4-5D6E-409C-BE32-E72D297353CC}">
              <c16:uniqueId val="{00000001-F83F-4CFE-81BF-ADCF32E0E5EC}"/>
            </c:ext>
          </c:extLst>
        </c:ser>
        <c:ser>
          <c:idx val="2"/>
          <c:order val="2"/>
          <c:tx>
            <c:strRef>
              <c:f>'14.12'!$J$33</c:f>
              <c:strCache>
                <c:ptCount val="1"/>
              </c:strCache>
            </c:strRef>
          </c:tx>
          <c:invertIfNegative val="0"/>
          <c:cat>
            <c:numRef>
              <c:f>'14.12'!$K$30:$M$30</c:f>
              <c:numCache>
                <c:formatCode>General</c:formatCode>
                <c:ptCount val="3"/>
              </c:numCache>
            </c:numRef>
          </c:cat>
          <c:val>
            <c:numRef>
              <c:f>'14.12'!$K$33:$M$33</c:f>
              <c:numCache>
                <c:formatCode>#\ ##0.0</c:formatCode>
                <c:ptCount val="3"/>
              </c:numCache>
            </c:numRef>
          </c:val>
          <c:extLst>
            <c:ext xmlns:c16="http://schemas.microsoft.com/office/drawing/2014/chart" uri="{C3380CC4-5D6E-409C-BE32-E72D297353CC}">
              <c16:uniqueId val="{00000002-F83F-4CFE-81BF-ADCF32E0E5EC}"/>
            </c:ext>
          </c:extLst>
        </c:ser>
        <c:ser>
          <c:idx val="3"/>
          <c:order val="3"/>
          <c:tx>
            <c:strRef>
              <c:f>'14.12'!$J$34</c:f>
              <c:strCache>
                <c:ptCount val="1"/>
              </c:strCache>
            </c:strRef>
          </c:tx>
          <c:invertIfNegative val="0"/>
          <c:cat>
            <c:numRef>
              <c:f>'14.12'!$K$30:$M$30</c:f>
              <c:numCache>
                <c:formatCode>General</c:formatCode>
                <c:ptCount val="3"/>
              </c:numCache>
            </c:numRef>
          </c:cat>
          <c:val>
            <c:numRef>
              <c:f>'14.12'!$K$34:$M$34</c:f>
              <c:numCache>
                <c:formatCode>#\ ##0.0</c:formatCode>
                <c:ptCount val="3"/>
              </c:numCache>
            </c:numRef>
          </c:val>
          <c:extLst>
            <c:ext xmlns:c16="http://schemas.microsoft.com/office/drawing/2014/chart" uri="{C3380CC4-5D6E-409C-BE32-E72D297353CC}">
              <c16:uniqueId val="{00000003-F83F-4CFE-81BF-ADCF32E0E5EC}"/>
            </c:ext>
          </c:extLst>
        </c:ser>
        <c:ser>
          <c:idx val="4"/>
          <c:order val="4"/>
          <c:tx>
            <c:strRef>
              <c:f>'14.12'!$J$35</c:f>
              <c:strCache>
                <c:ptCount val="1"/>
              </c:strCache>
            </c:strRef>
          </c:tx>
          <c:invertIfNegative val="0"/>
          <c:cat>
            <c:numRef>
              <c:f>'14.12'!$K$30:$M$30</c:f>
              <c:numCache>
                <c:formatCode>General</c:formatCode>
                <c:ptCount val="3"/>
              </c:numCache>
            </c:numRef>
          </c:cat>
          <c:val>
            <c:numRef>
              <c:f>'14.12'!$K$35:$M$35</c:f>
              <c:numCache>
                <c:formatCode>#\ ##0.0</c:formatCode>
                <c:ptCount val="3"/>
              </c:numCache>
            </c:numRef>
          </c:val>
          <c:extLst>
            <c:ext xmlns:c16="http://schemas.microsoft.com/office/drawing/2014/chart" uri="{C3380CC4-5D6E-409C-BE32-E72D297353CC}">
              <c16:uniqueId val="{00000004-F83F-4CFE-81BF-ADCF32E0E5EC}"/>
            </c:ext>
          </c:extLst>
        </c:ser>
        <c:ser>
          <c:idx val="5"/>
          <c:order val="5"/>
          <c:tx>
            <c:strRef>
              <c:f>'14.12'!$J$36</c:f>
              <c:strCache>
                <c:ptCount val="1"/>
              </c:strCache>
            </c:strRef>
          </c:tx>
          <c:invertIfNegative val="0"/>
          <c:cat>
            <c:numRef>
              <c:f>'14.12'!$K$30:$M$30</c:f>
              <c:numCache>
                <c:formatCode>General</c:formatCode>
                <c:ptCount val="3"/>
              </c:numCache>
            </c:numRef>
          </c:cat>
          <c:val>
            <c:numRef>
              <c:f>'14.12'!$K$36:$M$36</c:f>
              <c:numCache>
                <c:formatCode>#\ ##0.0</c:formatCode>
                <c:ptCount val="3"/>
              </c:numCache>
            </c:numRef>
          </c:val>
          <c:extLst>
            <c:ext xmlns:c16="http://schemas.microsoft.com/office/drawing/2014/chart" uri="{C3380CC4-5D6E-409C-BE32-E72D297353CC}">
              <c16:uniqueId val="{00000005-F83F-4CFE-81BF-ADCF32E0E5EC}"/>
            </c:ext>
          </c:extLst>
        </c:ser>
        <c:ser>
          <c:idx val="6"/>
          <c:order val="6"/>
          <c:tx>
            <c:strRef>
              <c:f>'14.12'!$J$37</c:f>
              <c:strCache>
                <c:ptCount val="1"/>
              </c:strCache>
            </c:strRef>
          </c:tx>
          <c:invertIfNegative val="0"/>
          <c:cat>
            <c:numRef>
              <c:f>'14.12'!$K$30:$M$30</c:f>
              <c:numCache>
                <c:formatCode>General</c:formatCode>
                <c:ptCount val="3"/>
              </c:numCache>
            </c:numRef>
          </c:cat>
          <c:val>
            <c:numRef>
              <c:f>'14.12'!$K$37:$M$37</c:f>
              <c:numCache>
                <c:formatCode>#\ ##0.0</c:formatCode>
                <c:ptCount val="3"/>
              </c:numCache>
            </c:numRef>
          </c:val>
          <c:extLst>
            <c:ext xmlns:c16="http://schemas.microsoft.com/office/drawing/2014/chart" uri="{C3380CC4-5D6E-409C-BE32-E72D297353CC}">
              <c16:uniqueId val="{00000006-F83F-4CFE-81BF-ADCF32E0E5EC}"/>
            </c:ext>
          </c:extLst>
        </c:ser>
        <c:ser>
          <c:idx val="7"/>
          <c:order val="7"/>
          <c:tx>
            <c:strRef>
              <c:f>'14.12'!$J$38</c:f>
              <c:strCache>
                <c:ptCount val="1"/>
              </c:strCache>
            </c:strRef>
          </c:tx>
          <c:spPr>
            <a:solidFill>
              <a:srgbClr val="FFC000"/>
            </a:solidFill>
          </c:spPr>
          <c:invertIfNegative val="0"/>
          <c:cat>
            <c:numRef>
              <c:f>'14.12'!$K$30:$M$30</c:f>
              <c:numCache>
                <c:formatCode>General</c:formatCode>
                <c:ptCount val="3"/>
              </c:numCache>
            </c:numRef>
          </c:cat>
          <c:val>
            <c:numRef>
              <c:f>'14.12'!$K$38:$M$38</c:f>
              <c:numCache>
                <c:formatCode>#\ ##0.0</c:formatCode>
                <c:ptCount val="3"/>
              </c:numCache>
            </c:numRef>
          </c:val>
          <c:extLst>
            <c:ext xmlns:c16="http://schemas.microsoft.com/office/drawing/2014/chart" uri="{C3380CC4-5D6E-409C-BE32-E72D297353CC}">
              <c16:uniqueId val="{00000007-F83F-4CFE-81BF-ADCF32E0E5EC}"/>
            </c:ext>
          </c:extLst>
        </c:ser>
        <c:dLbls>
          <c:showLegendKey val="0"/>
          <c:showVal val="0"/>
          <c:showCatName val="0"/>
          <c:showSerName val="0"/>
          <c:showPercent val="0"/>
          <c:showBubbleSize val="0"/>
        </c:dLbls>
        <c:gapWidth val="150"/>
        <c:overlap val="100"/>
        <c:axId val="285219072"/>
        <c:axId val="285237248"/>
      </c:barChart>
      <c:catAx>
        <c:axId val="285219072"/>
        <c:scaling>
          <c:orientation val="minMax"/>
        </c:scaling>
        <c:delete val="0"/>
        <c:axPos val="b"/>
        <c:numFmt formatCode="General" sourceLinked="1"/>
        <c:majorTickMark val="none"/>
        <c:minorTickMark val="none"/>
        <c:tickLblPos val="nextTo"/>
        <c:txPr>
          <a:bodyPr/>
          <a:lstStyle/>
          <a:p>
            <a:pPr>
              <a:defRPr sz="900"/>
            </a:pPr>
            <a:endParaRPr lang="cs-CZ"/>
          </a:p>
        </c:txPr>
        <c:crossAx val="285237248"/>
        <c:crosses val="autoZero"/>
        <c:auto val="1"/>
        <c:lblAlgn val="ctr"/>
        <c:lblOffset val="100"/>
        <c:noMultiLvlLbl val="0"/>
      </c:catAx>
      <c:valAx>
        <c:axId val="28523724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85219072"/>
        <c:crosses val="autoZero"/>
        <c:crossBetween val="between"/>
        <c:dispUnits>
          <c:builtInUnit val="thousands"/>
        </c:dispUnits>
      </c:valAx>
    </c:plotArea>
    <c:legend>
      <c:legendPos val="r"/>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chart" Target="../charts/chart3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0.xml"/><Relationship Id="rId5" Type="http://schemas.openxmlformats.org/officeDocument/2006/relationships/image" Target="../media/image5.png"/><Relationship Id="rId4" Type="http://schemas.openxmlformats.org/officeDocument/2006/relationships/chart" Target="../charts/chart3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46.xml"/><Relationship Id="rId7" Type="http://schemas.openxmlformats.org/officeDocument/2006/relationships/chart" Target="../charts/chart50.xml"/><Relationship Id="rId2" Type="http://schemas.microsoft.com/office/2007/relationships/hdphoto" Target="../media/hdphoto1.wdp"/><Relationship Id="rId1" Type="http://schemas.openxmlformats.org/officeDocument/2006/relationships/image" Target="../media/image7.png"/><Relationship Id="rId6" Type="http://schemas.openxmlformats.org/officeDocument/2006/relationships/chart" Target="../charts/chart49.xml"/><Relationship Id="rId5" Type="http://schemas.openxmlformats.org/officeDocument/2006/relationships/chart" Target="../charts/chart48.xml"/><Relationship Id="rId4" Type="http://schemas.openxmlformats.org/officeDocument/2006/relationships/chart" Target="../charts/chart47.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1.xml"/><Relationship Id="rId7" Type="http://schemas.openxmlformats.org/officeDocument/2006/relationships/chart" Target="../charts/chart55.xml"/><Relationship Id="rId2" Type="http://schemas.microsoft.com/office/2007/relationships/hdphoto" Target="../media/hdphoto2.wdp"/><Relationship Id="rId1" Type="http://schemas.openxmlformats.org/officeDocument/2006/relationships/image" Target="../media/image8.png"/><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6.xml"/><Relationship Id="rId7" Type="http://schemas.openxmlformats.org/officeDocument/2006/relationships/chart" Target="../charts/chart60.xml"/><Relationship Id="rId2" Type="http://schemas.microsoft.com/office/2007/relationships/hdphoto" Target="../media/hdphoto3.wdp"/><Relationship Id="rId1" Type="http://schemas.openxmlformats.org/officeDocument/2006/relationships/image" Target="../media/image9.png"/><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61.xml"/><Relationship Id="rId7" Type="http://schemas.openxmlformats.org/officeDocument/2006/relationships/chart" Target="../charts/chart65.xml"/><Relationship Id="rId2" Type="http://schemas.microsoft.com/office/2007/relationships/hdphoto" Target="../media/hdphoto4.wdp"/><Relationship Id="rId1" Type="http://schemas.openxmlformats.org/officeDocument/2006/relationships/image" Target="../media/image10.png"/><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chart" Target="../charts/chart6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6.xml"/><Relationship Id="rId7" Type="http://schemas.openxmlformats.org/officeDocument/2006/relationships/chart" Target="../charts/chart70.xml"/><Relationship Id="rId2" Type="http://schemas.microsoft.com/office/2007/relationships/hdphoto" Target="../media/hdphoto5.wdp"/><Relationship Id="rId1" Type="http://schemas.openxmlformats.org/officeDocument/2006/relationships/image" Target="../media/image11.png"/><Relationship Id="rId6" Type="http://schemas.openxmlformats.org/officeDocument/2006/relationships/chart" Target="../charts/chart69.xml"/><Relationship Id="rId5" Type="http://schemas.openxmlformats.org/officeDocument/2006/relationships/chart" Target="../charts/chart68.xml"/><Relationship Id="rId4" Type="http://schemas.openxmlformats.org/officeDocument/2006/relationships/chart" Target="../charts/chart6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74.xml"/><Relationship Id="rId3" Type="http://schemas.openxmlformats.org/officeDocument/2006/relationships/image" Target="../media/image13.png"/><Relationship Id="rId7" Type="http://schemas.openxmlformats.org/officeDocument/2006/relationships/chart" Target="../charts/chart73.xml"/><Relationship Id="rId2" Type="http://schemas.microsoft.com/office/2007/relationships/hdphoto" Target="../media/hdphoto6.wdp"/><Relationship Id="rId1" Type="http://schemas.openxmlformats.org/officeDocument/2006/relationships/image" Target="../media/image12.png"/><Relationship Id="rId6" Type="http://schemas.openxmlformats.org/officeDocument/2006/relationships/chart" Target="../charts/chart72.xml"/><Relationship Id="rId5" Type="http://schemas.openxmlformats.org/officeDocument/2006/relationships/chart" Target="../charts/chart71.xml"/><Relationship Id="rId4" Type="http://schemas.microsoft.com/office/2007/relationships/hdphoto" Target="../media/hdphoto7.wdp"/><Relationship Id="rId9" Type="http://schemas.openxmlformats.org/officeDocument/2006/relationships/chart" Target="../charts/chart75.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76.xml"/><Relationship Id="rId7" Type="http://schemas.openxmlformats.org/officeDocument/2006/relationships/chart" Target="../charts/chart80.xml"/><Relationship Id="rId2" Type="http://schemas.microsoft.com/office/2007/relationships/hdphoto" Target="../media/hdphoto8.wdp"/><Relationship Id="rId1" Type="http://schemas.openxmlformats.org/officeDocument/2006/relationships/image" Target="../media/image14.png"/><Relationship Id="rId6" Type="http://schemas.openxmlformats.org/officeDocument/2006/relationships/chart" Target="../charts/chart79.xml"/><Relationship Id="rId5" Type="http://schemas.openxmlformats.org/officeDocument/2006/relationships/chart" Target="../charts/chart78.xml"/><Relationship Id="rId4" Type="http://schemas.openxmlformats.org/officeDocument/2006/relationships/chart" Target="../charts/chart77.xml"/></Relationships>
</file>

<file path=xl/drawings/_rels/drawing22.xml.rels><?xml version="1.0" encoding="UTF-8" standalone="yes"?>
<Relationships xmlns="http://schemas.openxmlformats.org/package/2006/relationships"><Relationship Id="rId8" Type="http://schemas.openxmlformats.org/officeDocument/2006/relationships/chart" Target="../charts/chart84.xml"/><Relationship Id="rId3" Type="http://schemas.openxmlformats.org/officeDocument/2006/relationships/image" Target="../media/image16.png"/><Relationship Id="rId7" Type="http://schemas.openxmlformats.org/officeDocument/2006/relationships/chart" Target="../charts/chart83.xml"/><Relationship Id="rId2" Type="http://schemas.microsoft.com/office/2007/relationships/hdphoto" Target="../media/hdphoto9.wdp"/><Relationship Id="rId1" Type="http://schemas.openxmlformats.org/officeDocument/2006/relationships/image" Target="../media/image15.png"/><Relationship Id="rId6" Type="http://schemas.openxmlformats.org/officeDocument/2006/relationships/chart" Target="../charts/chart82.xml"/><Relationship Id="rId5" Type="http://schemas.openxmlformats.org/officeDocument/2006/relationships/chart" Target="../charts/chart81.xml"/><Relationship Id="rId4" Type="http://schemas.microsoft.com/office/2007/relationships/hdphoto" Target="../media/hdphoto10.wdp"/><Relationship Id="rId9" Type="http://schemas.openxmlformats.org/officeDocument/2006/relationships/chart" Target="../charts/chart85.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89.xml"/><Relationship Id="rId3" Type="http://schemas.openxmlformats.org/officeDocument/2006/relationships/image" Target="../media/image18.png"/><Relationship Id="rId7" Type="http://schemas.openxmlformats.org/officeDocument/2006/relationships/chart" Target="../charts/chart88.xml"/><Relationship Id="rId2" Type="http://schemas.microsoft.com/office/2007/relationships/hdphoto" Target="../media/hdphoto11.wdp"/><Relationship Id="rId1" Type="http://schemas.openxmlformats.org/officeDocument/2006/relationships/image" Target="../media/image17.png"/><Relationship Id="rId6" Type="http://schemas.openxmlformats.org/officeDocument/2006/relationships/chart" Target="../charts/chart87.xml"/><Relationship Id="rId5" Type="http://schemas.openxmlformats.org/officeDocument/2006/relationships/chart" Target="../charts/chart86.xml"/><Relationship Id="rId4" Type="http://schemas.microsoft.com/office/2007/relationships/hdphoto" Target="../media/hdphoto12.wdp"/><Relationship Id="rId9" Type="http://schemas.openxmlformats.org/officeDocument/2006/relationships/chart" Target="../charts/chart90.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94.xml"/><Relationship Id="rId3" Type="http://schemas.openxmlformats.org/officeDocument/2006/relationships/image" Target="../media/image20.png"/><Relationship Id="rId7" Type="http://schemas.openxmlformats.org/officeDocument/2006/relationships/chart" Target="../charts/chart93.xml"/><Relationship Id="rId2" Type="http://schemas.microsoft.com/office/2007/relationships/hdphoto" Target="../media/hdphoto13.wdp"/><Relationship Id="rId1" Type="http://schemas.openxmlformats.org/officeDocument/2006/relationships/image" Target="../media/image19.png"/><Relationship Id="rId6" Type="http://schemas.openxmlformats.org/officeDocument/2006/relationships/chart" Target="../charts/chart92.xml"/><Relationship Id="rId5" Type="http://schemas.openxmlformats.org/officeDocument/2006/relationships/chart" Target="../charts/chart91.xml"/><Relationship Id="rId4" Type="http://schemas.microsoft.com/office/2007/relationships/hdphoto" Target="../media/hdphoto14.wdp"/><Relationship Id="rId9" Type="http://schemas.openxmlformats.org/officeDocument/2006/relationships/chart" Target="../charts/chart95.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99.xml"/><Relationship Id="rId3" Type="http://schemas.openxmlformats.org/officeDocument/2006/relationships/image" Target="../media/image22.png"/><Relationship Id="rId7" Type="http://schemas.openxmlformats.org/officeDocument/2006/relationships/chart" Target="../charts/chart98.xml"/><Relationship Id="rId2" Type="http://schemas.microsoft.com/office/2007/relationships/hdphoto" Target="../media/hdphoto15.wdp"/><Relationship Id="rId1" Type="http://schemas.openxmlformats.org/officeDocument/2006/relationships/image" Target="../media/image21.png"/><Relationship Id="rId6" Type="http://schemas.openxmlformats.org/officeDocument/2006/relationships/chart" Target="../charts/chart97.xml"/><Relationship Id="rId5" Type="http://schemas.openxmlformats.org/officeDocument/2006/relationships/chart" Target="../charts/chart96.xml"/><Relationship Id="rId4" Type="http://schemas.microsoft.com/office/2007/relationships/hdphoto" Target="../media/hdphoto16.wdp"/><Relationship Id="rId9" Type="http://schemas.openxmlformats.org/officeDocument/2006/relationships/chart" Target="../charts/chart100.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101.xml"/><Relationship Id="rId7" Type="http://schemas.openxmlformats.org/officeDocument/2006/relationships/chart" Target="../charts/chart105.xml"/><Relationship Id="rId2" Type="http://schemas.microsoft.com/office/2007/relationships/hdphoto" Target="../media/hdphoto17.wdp"/><Relationship Id="rId1" Type="http://schemas.openxmlformats.org/officeDocument/2006/relationships/image" Target="../media/image23.png"/><Relationship Id="rId6" Type="http://schemas.openxmlformats.org/officeDocument/2006/relationships/chart" Target="../charts/chart104.xml"/><Relationship Id="rId5" Type="http://schemas.openxmlformats.org/officeDocument/2006/relationships/chart" Target="../charts/chart103.xml"/><Relationship Id="rId4" Type="http://schemas.openxmlformats.org/officeDocument/2006/relationships/chart" Target="../charts/chart102.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06.xml"/><Relationship Id="rId7" Type="http://schemas.openxmlformats.org/officeDocument/2006/relationships/chart" Target="../charts/chart110.xml"/><Relationship Id="rId2" Type="http://schemas.microsoft.com/office/2007/relationships/hdphoto" Target="../media/hdphoto18.wdp"/><Relationship Id="rId1" Type="http://schemas.openxmlformats.org/officeDocument/2006/relationships/image" Target="../media/image24.png"/><Relationship Id="rId6" Type="http://schemas.openxmlformats.org/officeDocument/2006/relationships/chart" Target="../charts/chart109.xml"/><Relationship Id="rId5" Type="http://schemas.openxmlformats.org/officeDocument/2006/relationships/chart" Target="../charts/chart108.xml"/><Relationship Id="rId4" Type="http://schemas.openxmlformats.org/officeDocument/2006/relationships/chart" Target="../charts/chart107.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 Id="rId6" Type="http://schemas.openxmlformats.org/officeDocument/2006/relationships/chart" Target="../charts/chart115.xml"/><Relationship Id="rId5" Type="http://schemas.openxmlformats.org/officeDocument/2006/relationships/image" Target="../media/image25.png"/><Relationship Id="rId4" Type="http://schemas.openxmlformats.org/officeDocument/2006/relationships/chart" Target="../charts/chart114.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18.xml"/><Relationship Id="rId2" Type="http://schemas.openxmlformats.org/officeDocument/2006/relationships/chart" Target="../charts/chart117.xml"/><Relationship Id="rId1" Type="http://schemas.openxmlformats.org/officeDocument/2006/relationships/chart" Target="../charts/chart116.xml"/><Relationship Id="rId6" Type="http://schemas.openxmlformats.org/officeDocument/2006/relationships/chart" Target="../charts/chart120.xml"/><Relationship Id="rId5" Type="http://schemas.openxmlformats.org/officeDocument/2006/relationships/image" Target="../media/image26.png"/><Relationship Id="rId4" Type="http://schemas.openxmlformats.org/officeDocument/2006/relationships/chart" Target="../charts/chart11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5.xml"/><Relationship Id="rId5" Type="http://schemas.openxmlformats.org/officeDocument/2006/relationships/image" Target="../media/image27.png"/><Relationship Id="rId4" Type="http://schemas.openxmlformats.org/officeDocument/2006/relationships/chart" Target="../charts/chart124.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 Id="rId6" Type="http://schemas.openxmlformats.org/officeDocument/2006/relationships/chart" Target="../charts/chart130.xml"/><Relationship Id="rId5" Type="http://schemas.openxmlformats.org/officeDocument/2006/relationships/chart" Target="../charts/chart129.xml"/><Relationship Id="rId4" Type="http://schemas.openxmlformats.org/officeDocument/2006/relationships/image" Target="../media/image28.png"/></Relationships>
</file>

<file path=xl/drawings/_rels/drawing32.xml.rels><?xml version="1.0" encoding="UTF-8" standalone="yes"?>
<Relationships xmlns="http://schemas.openxmlformats.org/package/2006/relationships"><Relationship Id="rId3" Type="http://schemas.openxmlformats.org/officeDocument/2006/relationships/chart" Target="../charts/chart133.xml"/><Relationship Id="rId2" Type="http://schemas.openxmlformats.org/officeDocument/2006/relationships/chart" Target="../charts/chart132.xml"/><Relationship Id="rId1" Type="http://schemas.openxmlformats.org/officeDocument/2006/relationships/chart" Target="../charts/chart131.xml"/><Relationship Id="rId6" Type="http://schemas.openxmlformats.org/officeDocument/2006/relationships/chart" Target="../charts/chart135.xml"/><Relationship Id="rId5" Type="http://schemas.openxmlformats.org/officeDocument/2006/relationships/chart" Target="../charts/chart134.xml"/><Relationship Id="rId4" Type="http://schemas.openxmlformats.org/officeDocument/2006/relationships/image" Target="../media/image29.png"/></Relationships>
</file>

<file path=xl/drawings/_rels/drawing33.xml.rels><?xml version="1.0" encoding="UTF-8" standalone="yes"?>
<Relationships xmlns="http://schemas.openxmlformats.org/package/2006/relationships"><Relationship Id="rId3" Type="http://schemas.openxmlformats.org/officeDocument/2006/relationships/chart" Target="../charts/chart138.xml"/><Relationship Id="rId2" Type="http://schemas.openxmlformats.org/officeDocument/2006/relationships/chart" Target="../charts/chart137.xml"/><Relationship Id="rId1" Type="http://schemas.openxmlformats.org/officeDocument/2006/relationships/chart" Target="../charts/chart136.xml"/><Relationship Id="rId6" Type="http://schemas.openxmlformats.org/officeDocument/2006/relationships/chart" Target="../charts/chart140.xml"/><Relationship Id="rId5" Type="http://schemas.openxmlformats.org/officeDocument/2006/relationships/chart" Target="../charts/chart139.xml"/><Relationship Id="rId4" Type="http://schemas.openxmlformats.org/officeDocument/2006/relationships/image" Target="../media/image30.png"/></Relationships>
</file>

<file path=xl/drawings/_rels/drawing34.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 Id="rId6" Type="http://schemas.openxmlformats.org/officeDocument/2006/relationships/chart" Target="../charts/chart145.xml"/><Relationship Id="rId5" Type="http://schemas.openxmlformats.org/officeDocument/2006/relationships/chart" Target="../charts/chart144.xml"/><Relationship Id="rId4" Type="http://schemas.openxmlformats.org/officeDocument/2006/relationships/image" Target="../media/image31.png"/></Relationships>
</file>

<file path=xl/drawings/_rels/drawing35.xml.rels><?xml version="1.0" encoding="UTF-8" standalone="yes"?>
<Relationships xmlns="http://schemas.openxmlformats.org/package/2006/relationships"><Relationship Id="rId3" Type="http://schemas.openxmlformats.org/officeDocument/2006/relationships/chart" Target="../charts/chart148.xml"/><Relationship Id="rId2" Type="http://schemas.openxmlformats.org/officeDocument/2006/relationships/chart" Target="../charts/chart147.xml"/><Relationship Id="rId1" Type="http://schemas.openxmlformats.org/officeDocument/2006/relationships/chart" Target="../charts/chart146.xml"/><Relationship Id="rId6" Type="http://schemas.openxmlformats.org/officeDocument/2006/relationships/chart" Target="../charts/chart150.xml"/><Relationship Id="rId5" Type="http://schemas.openxmlformats.org/officeDocument/2006/relationships/chart" Target="../charts/chart149.xml"/><Relationship Id="rId4" Type="http://schemas.openxmlformats.org/officeDocument/2006/relationships/image" Target="../media/image32.png"/></Relationships>
</file>

<file path=xl/drawings/_rels/drawing36.xml.rels><?xml version="1.0" encoding="UTF-8" standalone="yes"?>
<Relationships xmlns="http://schemas.openxmlformats.org/package/2006/relationships"><Relationship Id="rId3" Type="http://schemas.openxmlformats.org/officeDocument/2006/relationships/chart" Target="../charts/chart153.xml"/><Relationship Id="rId2" Type="http://schemas.openxmlformats.org/officeDocument/2006/relationships/chart" Target="../charts/chart152.xml"/><Relationship Id="rId1" Type="http://schemas.openxmlformats.org/officeDocument/2006/relationships/chart" Target="../charts/chart151.xml"/><Relationship Id="rId6" Type="http://schemas.openxmlformats.org/officeDocument/2006/relationships/chart" Target="../charts/chart155.xml"/><Relationship Id="rId5" Type="http://schemas.openxmlformats.org/officeDocument/2006/relationships/chart" Target="../charts/chart154.xml"/><Relationship Id="rId4" Type="http://schemas.openxmlformats.org/officeDocument/2006/relationships/image" Target="../media/image33.png"/></Relationships>
</file>

<file path=xl/drawings/_rels/drawing37.xml.rels><?xml version="1.0" encoding="UTF-8" standalone="yes"?>
<Relationships xmlns="http://schemas.openxmlformats.org/package/2006/relationships"><Relationship Id="rId3" Type="http://schemas.openxmlformats.org/officeDocument/2006/relationships/chart" Target="../charts/chart158.xml"/><Relationship Id="rId2" Type="http://schemas.openxmlformats.org/officeDocument/2006/relationships/chart" Target="../charts/chart157.xml"/><Relationship Id="rId1" Type="http://schemas.openxmlformats.org/officeDocument/2006/relationships/chart" Target="../charts/chart156.xml"/><Relationship Id="rId6" Type="http://schemas.openxmlformats.org/officeDocument/2006/relationships/chart" Target="../charts/chart160.xml"/><Relationship Id="rId5" Type="http://schemas.openxmlformats.org/officeDocument/2006/relationships/chart" Target="../charts/chart159.xml"/><Relationship Id="rId4" Type="http://schemas.openxmlformats.org/officeDocument/2006/relationships/image" Target="../media/image34.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163.xml"/><Relationship Id="rId2" Type="http://schemas.openxmlformats.org/officeDocument/2006/relationships/chart" Target="../charts/chart162.xml"/><Relationship Id="rId1" Type="http://schemas.openxmlformats.org/officeDocument/2006/relationships/chart" Target="../charts/chart161.xml"/><Relationship Id="rId6" Type="http://schemas.openxmlformats.org/officeDocument/2006/relationships/chart" Target="../charts/chart165.xml"/><Relationship Id="rId5" Type="http://schemas.openxmlformats.org/officeDocument/2006/relationships/chart" Target="../charts/chart164.xml"/><Relationship Id="rId4" Type="http://schemas.openxmlformats.org/officeDocument/2006/relationships/image" Target="../media/image35.png"/></Relationships>
</file>

<file path=xl/drawings/_rels/drawing39.xml.rels><?xml version="1.0" encoding="UTF-8" standalone="yes"?>
<Relationships xmlns="http://schemas.openxmlformats.org/package/2006/relationships"><Relationship Id="rId3" Type="http://schemas.openxmlformats.org/officeDocument/2006/relationships/chart" Target="../charts/chart168.xml"/><Relationship Id="rId2" Type="http://schemas.openxmlformats.org/officeDocument/2006/relationships/chart" Target="../charts/chart167.xml"/><Relationship Id="rId1" Type="http://schemas.openxmlformats.org/officeDocument/2006/relationships/chart" Target="../charts/chart166.xml"/><Relationship Id="rId6" Type="http://schemas.openxmlformats.org/officeDocument/2006/relationships/chart" Target="../charts/chart170.xml"/><Relationship Id="rId5" Type="http://schemas.openxmlformats.org/officeDocument/2006/relationships/chart" Target="../charts/chart169.xml"/><Relationship Id="rId4" Type="http://schemas.openxmlformats.org/officeDocument/2006/relationships/image" Target="../media/image36.png"/></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73.xml"/><Relationship Id="rId2" Type="http://schemas.openxmlformats.org/officeDocument/2006/relationships/chart" Target="../charts/chart172.xml"/><Relationship Id="rId1" Type="http://schemas.openxmlformats.org/officeDocument/2006/relationships/chart" Target="../charts/chart171.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175.xml"/><Relationship Id="rId1" Type="http://schemas.openxmlformats.org/officeDocument/2006/relationships/chart" Target="../charts/chart174.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78.xml"/><Relationship Id="rId2" Type="http://schemas.openxmlformats.org/officeDocument/2006/relationships/chart" Target="../charts/chart177.xml"/><Relationship Id="rId1" Type="http://schemas.openxmlformats.org/officeDocument/2006/relationships/chart" Target="../charts/chart176.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81.xml"/><Relationship Id="rId2" Type="http://schemas.openxmlformats.org/officeDocument/2006/relationships/chart" Target="../charts/chart180.xml"/><Relationship Id="rId1" Type="http://schemas.openxmlformats.org/officeDocument/2006/relationships/chart" Target="../charts/chart17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182.xml"/></Relationships>
</file>

<file path=xl/drawings/_rels/drawing45.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 Id="rId9"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135708</xdr:rowOff>
    </xdr:from>
    <xdr:to>
      <xdr:col>2</xdr:col>
      <xdr:colOff>985</xdr:colOff>
      <xdr:row>1</xdr:row>
      <xdr:rowOff>4871807</xdr:rowOff>
    </xdr:to>
    <xdr:pic>
      <xdr:nvPicPr>
        <xdr:cNvPr id="3" name="Grafický objekt 14">
          <a:extLst>
            <a:ext uri="{FF2B5EF4-FFF2-40B4-BE49-F238E27FC236}">
              <a16:creationId xmlns:a16="http://schemas.microsoft.com/office/drawing/2014/main" id="{360490B8-8EB1-46D9-A668-C5591BE81A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0" y="5212533"/>
          <a:ext cx="6135085" cy="4736099"/>
        </a:xfrm>
        <a:prstGeom prst="rect">
          <a:avLst/>
        </a:prstGeom>
      </xdr:spPr>
    </xdr:pic>
    <xdr:clientData/>
  </xdr:twoCellAnchor>
  <xdr:twoCellAnchor editAs="oneCell">
    <xdr:from>
      <xdr:col>1</xdr:col>
      <xdr:colOff>1583663</xdr:colOff>
      <xdr:row>1</xdr:row>
      <xdr:rowOff>3951396</xdr:rowOff>
    </xdr:from>
    <xdr:to>
      <xdr:col>2</xdr:col>
      <xdr:colOff>59620</xdr:colOff>
      <xdr:row>2</xdr:row>
      <xdr:rowOff>146914</xdr:rowOff>
    </xdr:to>
    <xdr:pic>
      <xdr:nvPicPr>
        <xdr:cNvPr id="5" name="Obrázek 4">
          <a:extLst>
            <a:ext uri="{FF2B5EF4-FFF2-40B4-BE49-F238E27FC236}">
              <a16:creationId xmlns:a16="http://schemas.microsoft.com/office/drawing/2014/main" id="{40D98EAA-0F99-44DB-92F2-F97706F67FD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58337" y="9028635"/>
          <a:ext cx="1838696" cy="1272757"/>
        </a:xfrm>
        <a:prstGeom prst="rect">
          <a:avLst/>
        </a:prstGeom>
      </xdr:spPr>
    </xdr:pic>
    <xdr:clientData/>
  </xdr:twoCellAnchor>
  <xdr:twoCellAnchor editAs="oneCell">
    <xdr:from>
      <xdr:col>0</xdr:col>
      <xdr:colOff>0</xdr:colOff>
      <xdr:row>0</xdr:row>
      <xdr:rowOff>1</xdr:rowOff>
    </xdr:from>
    <xdr:to>
      <xdr:col>0</xdr:col>
      <xdr:colOff>1800000</xdr:colOff>
      <xdr:row>0</xdr:row>
      <xdr:rowOff>597114</xdr:rowOff>
    </xdr:to>
    <xdr:pic>
      <xdr:nvPicPr>
        <xdr:cNvPr id="2" name="Obrázek 1">
          <a:extLst>
            <a:ext uri="{FF2B5EF4-FFF2-40B4-BE49-F238E27FC236}">
              <a16:creationId xmlns:a16="http://schemas.microsoft.com/office/drawing/2014/main" id="{D83AFF5B-F571-4662-92CD-374AA5A8A86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
          <a:ext cx="1800000" cy="5971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131082</xdr:colOff>
      <xdr:row>20</xdr:row>
      <xdr:rowOff>82096</xdr:rowOff>
    </xdr:from>
    <xdr:to>
      <xdr:col>12</xdr:col>
      <xdr:colOff>628317</xdr:colOff>
      <xdr:row>44</xdr:row>
      <xdr:rowOff>9071</xdr:rowOff>
    </xdr:to>
    <xdr:graphicFrame macro="">
      <xdr:nvGraphicFramePr>
        <xdr:cNvPr id="2" name="Graf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124732</xdr:colOff>
      <xdr:row>20</xdr:row>
      <xdr:rowOff>82096</xdr:rowOff>
    </xdr:from>
    <xdr:to>
      <xdr:col>7</xdr:col>
      <xdr:colOff>131081</xdr:colOff>
      <xdr:row>34</xdr:row>
      <xdr:rowOff>37193</xdr:rowOff>
    </xdr:to>
    <xdr:graphicFrame macro="">
      <xdr:nvGraphicFramePr>
        <xdr:cNvPr id="4" name="Graf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xdr:row>
      <xdr:rowOff>0</xdr:rowOff>
    </xdr:from>
    <xdr:to>
      <xdr:col>0</xdr:col>
      <xdr:colOff>123825</xdr:colOff>
      <xdr:row>20</xdr:row>
      <xdr:rowOff>0</xdr:rowOff>
    </xdr:to>
    <xdr:graphicFrame macro="">
      <xdr:nvGraphicFramePr>
        <xdr:cNvPr id="5" name="Graf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124732</xdr:colOff>
      <xdr:row>30</xdr:row>
      <xdr:rowOff>140607</xdr:rowOff>
    </xdr:from>
    <xdr:to>
      <xdr:col>7</xdr:col>
      <xdr:colOff>236309</xdr:colOff>
      <xdr:row>45</xdr:row>
      <xdr:rowOff>45356</xdr:rowOff>
    </xdr:to>
    <xdr:graphicFrame macro="">
      <xdr:nvGraphicFramePr>
        <xdr:cNvPr id="3" name="Graf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16</xdr:row>
      <xdr:rowOff>81643</xdr:rowOff>
    </xdr:from>
    <xdr:to>
      <xdr:col>13</xdr:col>
      <xdr:colOff>609600</xdr:colOff>
      <xdr:row>41</xdr:row>
      <xdr:rowOff>139065</xdr:rowOff>
    </xdr:to>
    <xdr:graphicFrame macro="">
      <xdr:nvGraphicFramePr>
        <xdr:cNvPr id="3" name="Graf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4761</xdr:rowOff>
    </xdr:from>
    <xdr:to>
      <xdr:col>0</xdr:col>
      <xdr:colOff>142875</xdr:colOff>
      <xdr:row>15</xdr:row>
      <xdr:rowOff>0</xdr:rowOff>
    </xdr:to>
    <xdr:graphicFrame macro="">
      <xdr:nvGraphicFramePr>
        <xdr:cNvPr id="2" name="Graf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8282</xdr:colOff>
      <xdr:row>18</xdr:row>
      <xdr:rowOff>130629</xdr:rowOff>
    </xdr:from>
    <xdr:to>
      <xdr:col>9</xdr:col>
      <xdr:colOff>911679</xdr:colOff>
      <xdr:row>43</xdr:row>
      <xdr:rowOff>142875</xdr:rowOff>
    </xdr:to>
    <xdr:graphicFrame macro="">
      <xdr:nvGraphicFramePr>
        <xdr:cNvPr id="3" name="Graf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xdr:colOff>
      <xdr:row>19</xdr:row>
      <xdr:rowOff>6804</xdr:rowOff>
    </xdr:from>
    <xdr:to>
      <xdr:col>9</xdr:col>
      <xdr:colOff>906531</xdr:colOff>
      <xdr:row>42</xdr:row>
      <xdr:rowOff>44241</xdr:rowOff>
    </xdr:to>
    <xdr:graphicFrame macro="">
      <xdr:nvGraphicFramePr>
        <xdr:cNvPr id="2" name="Graf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266514</xdr:colOff>
      <xdr:row>36</xdr:row>
      <xdr:rowOff>2489</xdr:rowOff>
    </xdr:from>
    <xdr:to>
      <xdr:col>8</xdr:col>
      <xdr:colOff>594284</xdr:colOff>
      <xdr:row>44</xdr:row>
      <xdr:rowOff>131979</xdr:rowOff>
    </xdr:to>
    <xdr:graphicFrame macro="">
      <xdr:nvGraphicFramePr>
        <xdr:cNvPr id="4" name="Graf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331134</xdr:colOff>
      <xdr:row>36</xdr:row>
      <xdr:rowOff>2489</xdr:rowOff>
    </xdr:from>
    <xdr:to>
      <xdr:col>8</xdr:col>
      <xdr:colOff>876238</xdr:colOff>
      <xdr:row>44</xdr:row>
      <xdr:rowOff>63501</xdr:rowOff>
    </xdr:to>
    <xdr:graphicFrame macro="">
      <xdr:nvGraphicFramePr>
        <xdr:cNvPr id="2" name="Graf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61008</xdr:colOff>
      <xdr:row>36</xdr:row>
      <xdr:rowOff>2489</xdr:rowOff>
    </xdr:from>
    <xdr:to>
      <xdr:col>2</xdr:col>
      <xdr:colOff>281327</xdr:colOff>
      <xdr:row>44</xdr:row>
      <xdr:rowOff>75951</xdr:rowOff>
    </xdr:to>
    <xdr:graphicFrame macro="">
      <xdr:nvGraphicFramePr>
        <xdr:cNvPr id="3" name="Graf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27</xdr:row>
      <xdr:rowOff>9525</xdr:rowOff>
    </xdr:from>
    <xdr:to>
      <xdr:col>0</xdr:col>
      <xdr:colOff>123825</xdr:colOff>
      <xdr:row>35</xdr:row>
      <xdr:rowOff>0</xdr:rowOff>
    </xdr:to>
    <xdr:graphicFrame macro="">
      <xdr:nvGraphicFramePr>
        <xdr:cNvPr id="6" name="Graf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xdr:row>
      <xdr:rowOff>212187</xdr:rowOff>
    </xdr:from>
    <xdr:to>
      <xdr:col>0</xdr:col>
      <xdr:colOff>1082829</xdr:colOff>
      <xdr:row>6</xdr:row>
      <xdr:rowOff>2222</xdr:rowOff>
    </xdr:to>
    <xdr:pic>
      <xdr:nvPicPr>
        <xdr:cNvPr id="8" name="Obrázek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9389" b="9389"/>
        <a:stretch/>
      </xdr:blipFill>
      <xdr:spPr>
        <a:xfrm>
          <a:off x="1" y="469362"/>
          <a:ext cx="1082828" cy="637760"/>
        </a:xfrm>
        <a:prstGeom prst="rect">
          <a:avLst/>
        </a:prstGeom>
      </xdr:spPr>
    </xdr:pic>
    <xdr:clientData/>
  </xdr:twoCellAnchor>
  <xdr:twoCellAnchor>
    <xdr:from>
      <xdr:col>0</xdr:col>
      <xdr:colOff>0</xdr:colOff>
      <xdr:row>9</xdr:row>
      <xdr:rowOff>9238</xdr:rowOff>
    </xdr:from>
    <xdr:to>
      <xdr:col>0</xdr:col>
      <xdr:colOff>123825</xdr:colOff>
      <xdr:row>25</xdr:row>
      <xdr:rowOff>89546</xdr:rowOff>
    </xdr:to>
    <xdr:graphicFrame macro="">
      <xdr:nvGraphicFramePr>
        <xdr:cNvPr id="9" name="Graf 8">
          <a:extLst>
            <a:ext uri="{FF2B5EF4-FFF2-40B4-BE49-F238E27FC236}">
              <a16:creationId xmlns:a16="http://schemas.microsoft.com/office/drawing/2014/main" id="{910DCF15-5149-40B8-BD1A-522A42BD48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571504</xdr:colOff>
      <xdr:row>35</xdr:row>
      <xdr:rowOff>19050</xdr:rowOff>
    </xdr:from>
    <xdr:to>
      <xdr:col>8</xdr:col>
      <xdr:colOff>50347</xdr:colOff>
      <xdr:row>45</xdr:row>
      <xdr:rowOff>95249</xdr:rowOff>
    </xdr:to>
    <xdr:graphicFrame macro="">
      <xdr:nvGraphicFramePr>
        <xdr:cNvPr id="2" name="Graf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643889</xdr:colOff>
      <xdr:row>35</xdr:row>
      <xdr:rowOff>47624</xdr:rowOff>
    </xdr:from>
    <xdr:to>
      <xdr:col>8</xdr:col>
      <xdr:colOff>866774</xdr:colOff>
      <xdr:row>45</xdr:row>
      <xdr:rowOff>83819</xdr:rowOff>
    </xdr:to>
    <xdr:graphicFrame macro="">
      <xdr:nvGraphicFramePr>
        <xdr:cNvPr id="3" name="Graf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60960</xdr:colOff>
      <xdr:row>1</xdr:row>
      <xdr:rowOff>9525</xdr:rowOff>
    </xdr:from>
    <xdr:to>
      <xdr:col>0</xdr:col>
      <xdr:colOff>1027464</xdr:colOff>
      <xdr:row>6</xdr:row>
      <xdr:rowOff>60616</xdr:rowOff>
    </xdr:to>
    <xdr:pic>
      <xdr:nvPicPr>
        <xdr:cNvPr id="9" name="Obrázek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0960" y="240846"/>
          <a:ext cx="966504" cy="677020"/>
        </a:xfrm>
        <a:prstGeom prst="rect">
          <a:avLst/>
        </a:prstGeom>
      </xdr:spPr>
    </xdr:pic>
    <xdr:clientData/>
  </xdr:twoCellAnchor>
  <xdr:twoCellAnchor>
    <xdr:from>
      <xdr:col>0</xdr:col>
      <xdr:colOff>0</xdr:colOff>
      <xdr:row>9</xdr:row>
      <xdr:rowOff>17478</xdr:rowOff>
    </xdr:from>
    <xdr:to>
      <xdr:col>0</xdr:col>
      <xdr:colOff>123825</xdr:colOff>
      <xdr:row>24</xdr:row>
      <xdr:rowOff>132826</xdr:rowOff>
    </xdr:to>
    <xdr:graphicFrame macro="">
      <xdr:nvGraphicFramePr>
        <xdr:cNvPr id="8" name="Graf 7">
          <a:extLst>
            <a:ext uri="{FF2B5EF4-FFF2-40B4-BE49-F238E27FC236}">
              <a16:creationId xmlns:a16="http://schemas.microsoft.com/office/drawing/2014/main" id="{FBF72DEA-1AB1-404D-BA51-763C18E82A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35</xdr:row>
      <xdr:rowOff>19050</xdr:rowOff>
    </xdr:from>
    <xdr:to>
      <xdr:col>2</xdr:col>
      <xdr:colOff>600075</xdr:colOff>
      <xdr:row>45</xdr:row>
      <xdr:rowOff>38100</xdr:rowOff>
    </xdr:to>
    <xdr:graphicFrame macro="">
      <xdr:nvGraphicFramePr>
        <xdr:cNvPr id="10" name="Graf 9">
          <a:extLst>
            <a:ext uri="{FF2B5EF4-FFF2-40B4-BE49-F238E27FC236}">
              <a16:creationId xmlns:a16="http://schemas.microsoft.com/office/drawing/2014/main" id="{3C1E1CDE-38B5-417B-8608-45C630C81D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2" name="Obrázek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7" name="Obrázek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8" name="Graf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9" name="Graf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10" name="Graf 9">
          <a:extLst>
            <a:ext uri="{FF2B5EF4-FFF2-40B4-BE49-F238E27FC236}">
              <a16:creationId xmlns:a16="http://schemas.microsoft.com/office/drawing/2014/main" id="{00000000-0008-0000-1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1" name="Graf 10">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2" name="Graf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8" name="Graf 7">
          <a:extLst>
            <a:ext uri="{FF2B5EF4-FFF2-40B4-BE49-F238E27FC236}">
              <a16:creationId xmlns:a16="http://schemas.microsoft.com/office/drawing/2014/main" id="{00000000-0008-0000-1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9" name="Graf 8">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10" name="Graf 9">
          <a:extLst>
            <a:ext uri="{FF2B5EF4-FFF2-40B4-BE49-F238E27FC236}">
              <a16:creationId xmlns:a16="http://schemas.microsoft.com/office/drawing/2014/main" id="{00000000-0008-0000-1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1" name="Graf 10">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9525</xdr:rowOff>
    </xdr:from>
    <xdr:to>
      <xdr:col>0</xdr:col>
      <xdr:colOff>161925</xdr:colOff>
      <xdr:row>16</xdr:row>
      <xdr:rowOff>0</xdr:rowOff>
    </xdr:to>
    <xdr:graphicFrame macro="">
      <xdr:nvGraphicFramePr>
        <xdr:cNvPr id="3" name="Graf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23812</xdr:rowOff>
    </xdr:from>
    <xdr:to>
      <xdr:col>13</xdr:col>
      <xdr:colOff>666750</xdr:colOff>
      <xdr:row>39</xdr:row>
      <xdr:rowOff>55012</xdr:rowOff>
    </xdr:to>
    <xdr:graphicFrame macro="">
      <xdr:nvGraphicFramePr>
        <xdr:cNvPr id="4" name="Graf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6" name="Obrázek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7" name="Graf 6">
          <a:extLst>
            <a:ext uri="{FF2B5EF4-FFF2-40B4-BE49-F238E27FC236}">
              <a16:creationId xmlns:a16="http://schemas.microsoft.com/office/drawing/2014/main" id="{00000000-0008-0000-1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5</xdr:row>
      <xdr:rowOff>144882</xdr:rowOff>
    </xdr:to>
    <xdr:pic>
      <xdr:nvPicPr>
        <xdr:cNvPr id="3" name="Obrázek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8" name="Obrázek 7">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xdr:col>
      <xdr:colOff>451350</xdr:colOff>
      <xdr:row>6</xdr:row>
      <xdr:rowOff>19152</xdr:rowOff>
    </xdr:to>
    <xdr:pic>
      <xdr:nvPicPr>
        <xdr:cNvPr id="2" name="Obrázek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6"/>
          <a:ext cx="1080000" cy="621131"/>
        </a:xfrm>
        <a:prstGeom prst="rect">
          <a:avLst/>
        </a:prstGeom>
      </xdr:spPr>
    </xdr:pic>
    <xdr:clientData/>
  </xdr:twoCellAnchor>
  <xdr:twoCellAnchor editAs="oneCell">
    <xdr:from>
      <xdr:col>0</xdr:col>
      <xdr:colOff>0</xdr:colOff>
      <xdr:row>17</xdr:row>
      <xdr:rowOff>0</xdr:rowOff>
    </xdr:from>
    <xdr:to>
      <xdr:col>1</xdr:col>
      <xdr:colOff>451350</xdr:colOff>
      <xdr:row>21</xdr:row>
      <xdr:rowOff>19151</xdr:rowOff>
    </xdr:to>
    <xdr:pic>
      <xdr:nvPicPr>
        <xdr:cNvPr id="7" name="Obrázek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0"/>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8" name="Graf 7">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17</xdr:row>
      <xdr:rowOff>1</xdr:rowOff>
    </xdr:from>
    <xdr:to>
      <xdr:col>1</xdr:col>
      <xdr:colOff>451350</xdr:colOff>
      <xdr:row>21</xdr:row>
      <xdr:rowOff>19152</xdr:rowOff>
    </xdr:to>
    <xdr:pic>
      <xdr:nvPicPr>
        <xdr:cNvPr id="3" name="Obráze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2647951"/>
          <a:ext cx="1080000" cy="621131"/>
        </a:xfrm>
        <a:prstGeom prst="rect">
          <a:avLst/>
        </a:prstGeom>
      </xdr:spPr>
    </xdr:pic>
    <xdr:clientData/>
  </xdr:twoCellAnchor>
  <xdr:twoCellAnchor editAs="oneCell">
    <xdr:from>
      <xdr:col>0</xdr:col>
      <xdr:colOff>0</xdr:colOff>
      <xdr:row>2</xdr:row>
      <xdr:rowOff>0</xdr:rowOff>
    </xdr:from>
    <xdr:to>
      <xdr:col>1</xdr:col>
      <xdr:colOff>451350</xdr:colOff>
      <xdr:row>5</xdr:row>
      <xdr:rowOff>144881</xdr:rowOff>
    </xdr:to>
    <xdr:pic>
      <xdr:nvPicPr>
        <xdr:cNvPr id="8" name="Obrázek 7">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duotone>
            <a:prstClr val="black"/>
            <a:schemeClr val="bg2">
              <a:lumMod val="50000"/>
              <a:tint val="45000"/>
              <a:satMod val="400000"/>
            </a:schemeClr>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tretch>
          <a:fillRect/>
        </a:stretch>
      </xdr:blipFill>
      <xdr:spPr>
        <a:xfrm>
          <a:off x="0" y="333375"/>
          <a:ext cx="1080000" cy="621131"/>
        </a:xfrm>
        <a:prstGeom prst="rect">
          <a:avLst/>
        </a:prstGeom>
      </xdr:spPr>
    </xdr:pic>
    <xdr:clientData/>
  </xdr:twoCellAnchor>
  <xdr:twoCellAnchor>
    <xdr:from>
      <xdr:col>9</xdr:col>
      <xdr:colOff>790575</xdr:colOff>
      <xdr:row>17</xdr:row>
      <xdr:rowOff>0</xdr:rowOff>
    </xdr:from>
    <xdr:to>
      <xdr:col>12</xdr:col>
      <xdr:colOff>523872</xdr:colOff>
      <xdr:row>27</xdr:row>
      <xdr:rowOff>9525</xdr:rowOff>
    </xdr:to>
    <xdr:graphicFrame macro="">
      <xdr:nvGraphicFramePr>
        <xdr:cNvPr id="5" name="Graf 4">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533399</xdr:colOff>
      <xdr:row>17</xdr:row>
      <xdr:rowOff>0</xdr:rowOff>
    </xdr:from>
    <xdr:to>
      <xdr:col>10</xdr:col>
      <xdr:colOff>112949</xdr:colOff>
      <xdr:row>27</xdr:row>
      <xdr:rowOff>123825</xdr:rowOff>
    </xdr:to>
    <xdr:graphicFrame macro="">
      <xdr:nvGraphicFramePr>
        <xdr:cNvPr id="6" name="Graf 5">
          <a:extLst>
            <a:ext uri="{FF2B5EF4-FFF2-40B4-BE49-F238E27FC236}">
              <a16:creationId xmlns:a16="http://schemas.microsoft.com/office/drawing/2014/main" id="{00000000-0008-0000-1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29</xdr:row>
      <xdr:rowOff>0</xdr:rowOff>
    </xdr:from>
    <xdr:to>
      <xdr:col>4</xdr:col>
      <xdr:colOff>381000</xdr:colOff>
      <xdr:row>44</xdr:row>
      <xdr:rowOff>142875</xdr:rowOff>
    </xdr:to>
    <xdr:graphicFrame macro="">
      <xdr:nvGraphicFramePr>
        <xdr:cNvPr id="7" name="Graf 6">
          <a:extLst>
            <a:ext uri="{FF2B5EF4-FFF2-40B4-BE49-F238E27FC236}">
              <a16:creationId xmlns:a16="http://schemas.microsoft.com/office/drawing/2014/main" id="{00000000-0008-0000-1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29</xdr:row>
      <xdr:rowOff>0</xdr:rowOff>
    </xdr:from>
    <xdr:to>
      <xdr:col>7</xdr:col>
      <xdr:colOff>781050</xdr:colOff>
      <xdr:row>44</xdr:row>
      <xdr:rowOff>142125</xdr:rowOff>
    </xdr:to>
    <xdr:graphicFrame macro="">
      <xdr:nvGraphicFramePr>
        <xdr:cNvPr id="9" name="Graf 8">
          <a:extLst>
            <a:ext uri="{FF2B5EF4-FFF2-40B4-BE49-F238E27FC236}">
              <a16:creationId xmlns:a16="http://schemas.microsoft.com/office/drawing/2014/main" id="{00000000-0008-0000-1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29</xdr:row>
      <xdr:rowOff>0</xdr:rowOff>
    </xdr:from>
    <xdr:to>
      <xdr:col>12</xdr:col>
      <xdr:colOff>475950</xdr:colOff>
      <xdr:row>44</xdr:row>
      <xdr:rowOff>142125</xdr:rowOff>
    </xdr:to>
    <xdr:graphicFrame macro="">
      <xdr:nvGraphicFramePr>
        <xdr:cNvPr id="10" name="Graf 9">
          <a:extLst>
            <a:ext uri="{FF2B5EF4-FFF2-40B4-BE49-F238E27FC236}">
              <a16:creationId xmlns:a16="http://schemas.microsoft.com/office/drawing/2014/main" id="{00000000-0008-0000-1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xdr:col>
      <xdr:colOff>436792</xdr:colOff>
      <xdr:row>35</xdr:row>
      <xdr:rowOff>9526</xdr:rowOff>
    </xdr:from>
    <xdr:to>
      <xdr:col>7</xdr:col>
      <xdr:colOff>610961</xdr:colOff>
      <xdr:row>45</xdr:row>
      <xdr:rowOff>19051</xdr:rowOff>
    </xdr:to>
    <xdr:graphicFrame macro="">
      <xdr:nvGraphicFramePr>
        <xdr:cNvPr id="2" name="Graf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579664</xdr:colOff>
      <xdr:row>34</xdr:row>
      <xdr:rowOff>142876</xdr:rowOff>
    </xdr:from>
    <xdr:to>
      <xdr:col>8</xdr:col>
      <xdr:colOff>866775</xdr:colOff>
      <xdr:row>45</xdr:row>
      <xdr:rowOff>123825</xdr:rowOff>
    </xdr:to>
    <xdr:graphicFrame macro="">
      <xdr:nvGraphicFramePr>
        <xdr:cNvPr id="3" name="Graf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35</xdr:row>
      <xdr:rowOff>9526</xdr:rowOff>
    </xdr:from>
    <xdr:to>
      <xdr:col>2</xdr:col>
      <xdr:colOff>457200</xdr:colOff>
      <xdr:row>45</xdr:row>
      <xdr:rowOff>43545</xdr:rowOff>
    </xdr:to>
    <xdr:graphicFrame macro="">
      <xdr:nvGraphicFramePr>
        <xdr:cNvPr id="4" name="Graf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a:extLst>
            <a:ext uri="{FF2B5EF4-FFF2-40B4-BE49-F238E27FC236}">
              <a16:creationId xmlns:a16="http://schemas.microsoft.com/office/drawing/2014/main" id="{00000000-0008-0000-1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127991</xdr:colOff>
      <xdr:row>1</xdr:row>
      <xdr:rowOff>0</xdr:rowOff>
    </xdr:from>
    <xdr:to>
      <xdr:col>0</xdr:col>
      <xdr:colOff>1038472</xdr:colOff>
      <xdr:row>6</xdr:row>
      <xdr:rowOff>11271</xdr:rowOff>
    </xdr:to>
    <xdr:pic>
      <xdr:nvPicPr>
        <xdr:cNvPr id="7" name="Obrázek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7991" y="231321"/>
          <a:ext cx="910481" cy="637200"/>
        </a:xfrm>
        <a:prstGeom prst="rect">
          <a:avLst/>
        </a:prstGeom>
      </xdr:spPr>
    </xdr:pic>
    <xdr:clientData/>
  </xdr:twoCellAnchor>
  <xdr:twoCellAnchor>
    <xdr:from>
      <xdr:col>0</xdr:col>
      <xdr:colOff>0</xdr:colOff>
      <xdr:row>8</xdr:row>
      <xdr:rowOff>152400</xdr:rowOff>
    </xdr:from>
    <xdr:to>
      <xdr:col>0</xdr:col>
      <xdr:colOff>123825</xdr:colOff>
      <xdr:row>24</xdr:row>
      <xdr:rowOff>135775</xdr:rowOff>
    </xdr:to>
    <xdr:graphicFrame macro="">
      <xdr:nvGraphicFramePr>
        <xdr:cNvPr id="8" name="Graf 7">
          <a:extLst>
            <a:ext uri="{FF2B5EF4-FFF2-40B4-BE49-F238E27FC236}">
              <a16:creationId xmlns:a16="http://schemas.microsoft.com/office/drawing/2014/main" id="{096DF24D-1E95-42D8-AEE1-39F6213EB8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2</xdr:col>
      <xdr:colOff>511631</xdr:colOff>
      <xdr:row>35</xdr:row>
      <xdr:rowOff>9525</xdr:rowOff>
    </xdr:from>
    <xdr:to>
      <xdr:col>7</xdr:col>
      <xdr:colOff>666751</xdr:colOff>
      <xdr:row>45</xdr:row>
      <xdr:rowOff>80282</xdr:rowOff>
    </xdr:to>
    <xdr:graphicFrame macro="">
      <xdr:nvGraphicFramePr>
        <xdr:cNvPr id="2" name="Graf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704850</xdr:colOff>
      <xdr:row>35</xdr:row>
      <xdr:rowOff>9524</xdr:rowOff>
    </xdr:from>
    <xdr:to>
      <xdr:col>8</xdr:col>
      <xdr:colOff>876299</xdr:colOff>
      <xdr:row>45</xdr:row>
      <xdr:rowOff>76199</xdr:rowOff>
    </xdr:to>
    <xdr:graphicFrame macro="">
      <xdr:nvGraphicFramePr>
        <xdr:cNvPr id="3" name="Graf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35</xdr:row>
      <xdr:rowOff>9525</xdr:rowOff>
    </xdr:from>
    <xdr:to>
      <xdr:col>2</xdr:col>
      <xdr:colOff>523874</xdr:colOff>
      <xdr:row>45</xdr:row>
      <xdr:rowOff>66676</xdr:rowOff>
    </xdr:to>
    <xdr:graphicFrame macro="">
      <xdr:nvGraphicFramePr>
        <xdr:cNvPr id="4" name="Graf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17145</xdr:rowOff>
    </xdr:from>
    <xdr:to>
      <xdr:col>0</xdr:col>
      <xdr:colOff>123825</xdr:colOff>
      <xdr:row>34</xdr:row>
      <xdr:rowOff>7620</xdr:rowOff>
    </xdr:to>
    <xdr:graphicFrame macro="">
      <xdr:nvGraphicFramePr>
        <xdr:cNvPr id="6" name="Graf 5">
          <a:extLst>
            <a:ext uri="{FF2B5EF4-FFF2-40B4-BE49-F238E27FC236}">
              <a16:creationId xmlns:a16="http://schemas.microsoft.com/office/drawing/2014/main" id="{00000000-0008-0000-2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99497</xdr:colOff>
      <xdr:row>1</xdr:row>
      <xdr:rowOff>0</xdr:rowOff>
    </xdr:from>
    <xdr:to>
      <xdr:col>0</xdr:col>
      <xdr:colOff>1005217</xdr:colOff>
      <xdr:row>6</xdr:row>
      <xdr:rowOff>7920</xdr:rowOff>
    </xdr:to>
    <xdr:pic>
      <xdr:nvPicPr>
        <xdr:cNvPr id="7" name="Obrázek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99497" y="231321"/>
          <a:ext cx="905720" cy="633849"/>
        </a:xfrm>
        <a:prstGeom prst="rect">
          <a:avLst/>
        </a:prstGeom>
      </xdr:spPr>
    </xdr:pic>
    <xdr:clientData/>
  </xdr:twoCellAnchor>
  <xdr:twoCellAnchor>
    <xdr:from>
      <xdr:col>0</xdr:col>
      <xdr:colOff>0</xdr:colOff>
      <xdr:row>9</xdr:row>
      <xdr:rowOff>0</xdr:rowOff>
    </xdr:from>
    <xdr:to>
      <xdr:col>0</xdr:col>
      <xdr:colOff>123825</xdr:colOff>
      <xdr:row>25</xdr:row>
      <xdr:rowOff>0</xdr:rowOff>
    </xdr:to>
    <xdr:graphicFrame macro="">
      <xdr:nvGraphicFramePr>
        <xdr:cNvPr id="8" name="Graf 7">
          <a:extLst>
            <a:ext uri="{FF2B5EF4-FFF2-40B4-BE49-F238E27FC236}">
              <a16:creationId xmlns:a16="http://schemas.microsoft.com/office/drawing/2014/main" id="{C4DD86EF-FA02-40B0-8531-C831EA6D6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23</xdr:row>
      <xdr:rowOff>76200</xdr:rowOff>
    </xdr:from>
    <xdr:to>
      <xdr:col>7</xdr:col>
      <xdr:colOff>247650</xdr:colOff>
      <xdr:row>45</xdr:row>
      <xdr:rowOff>104775</xdr:rowOff>
    </xdr:to>
    <xdr:graphicFrame macro="">
      <xdr:nvGraphicFramePr>
        <xdr:cNvPr id="2" name="Graf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9524</xdr:rowOff>
    </xdr:from>
    <xdr:to>
      <xdr:col>0</xdr:col>
      <xdr:colOff>123825</xdr:colOff>
      <xdr:row>23</xdr:row>
      <xdr:rowOff>85724</xdr:rowOff>
    </xdr:to>
    <xdr:graphicFrame macro="">
      <xdr:nvGraphicFramePr>
        <xdr:cNvPr id="5" name="Graf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333375</xdr:colOff>
      <xdr:row>23</xdr:row>
      <xdr:rowOff>76200</xdr:rowOff>
    </xdr:from>
    <xdr:to>
      <xdr:col>13</xdr:col>
      <xdr:colOff>653142</xdr:colOff>
      <xdr:row>45</xdr:row>
      <xdr:rowOff>95250</xdr:rowOff>
    </xdr:to>
    <xdr:graphicFrame macro="">
      <xdr:nvGraphicFramePr>
        <xdr:cNvPr id="3" name="Graf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2</xdr:col>
      <xdr:colOff>492580</xdr:colOff>
      <xdr:row>34</xdr:row>
      <xdr:rowOff>133350</xdr:rowOff>
    </xdr:from>
    <xdr:to>
      <xdr:col>8</xdr:col>
      <xdr:colOff>121103</xdr:colOff>
      <xdr:row>45</xdr:row>
      <xdr:rowOff>66675</xdr:rowOff>
    </xdr:to>
    <xdr:graphicFrame macro="">
      <xdr:nvGraphicFramePr>
        <xdr:cNvPr id="2" name="Graf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683080</xdr:colOff>
      <xdr:row>34</xdr:row>
      <xdr:rowOff>133350</xdr:rowOff>
    </xdr:from>
    <xdr:to>
      <xdr:col>8</xdr:col>
      <xdr:colOff>866776</xdr:colOff>
      <xdr:row>45</xdr:row>
      <xdr:rowOff>83820</xdr:rowOff>
    </xdr:to>
    <xdr:graphicFrame macro="">
      <xdr:nvGraphicFramePr>
        <xdr:cNvPr id="3" name="Graf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34</xdr:row>
      <xdr:rowOff>133350</xdr:rowOff>
    </xdr:from>
    <xdr:to>
      <xdr:col>2</xdr:col>
      <xdr:colOff>514349</xdr:colOff>
      <xdr:row>45</xdr:row>
      <xdr:rowOff>47625</xdr:rowOff>
    </xdr:to>
    <xdr:graphicFrame macro="">
      <xdr:nvGraphicFramePr>
        <xdr:cNvPr id="4" name="Graf 3">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9525</xdr:rowOff>
    </xdr:from>
    <xdr:to>
      <xdr:col>0</xdr:col>
      <xdr:colOff>123825</xdr:colOff>
      <xdr:row>34</xdr:row>
      <xdr:rowOff>0</xdr:rowOff>
    </xdr:to>
    <xdr:graphicFrame macro="">
      <xdr:nvGraphicFramePr>
        <xdr:cNvPr id="6" name="Graf 5">
          <a:extLst>
            <a:ext uri="{FF2B5EF4-FFF2-40B4-BE49-F238E27FC236}">
              <a16:creationId xmlns:a16="http://schemas.microsoft.com/office/drawing/2014/main" id="{00000000-0008-0000-2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99416</xdr:colOff>
      <xdr:row>1</xdr:row>
      <xdr:rowOff>0</xdr:rowOff>
    </xdr:from>
    <xdr:to>
      <xdr:col>0</xdr:col>
      <xdr:colOff>1007831</xdr:colOff>
      <xdr:row>6</xdr:row>
      <xdr:rowOff>9825</xdr:rowOff>
    </xdr:to>
    <xdr:pic>
      <xdr:nvPicPr>
        <xdr:cNvPr id="7" name="Obrázek 6">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99416" y="231321"/>
          <a:ext cx="908415" cy="635754"/>
        </a:xfrm>
        <a:prstGeom prst="rect">
          <a:avLst/>
        </a:prstGeom>
      </xdr:spPr>
    </xdr:pic>
    <xdr:clientData/>
  </xdr:twoCellAnchor>
  <xdr:twoCellAnchor>
    <xdr:from>
      <xdr:col>0</xdr:col>
      <xdr:colOff>0</xdr:colOff>
      <xdr:row>8</xdr:row>
      <xdr:rowOff>153184</xdr:rowOff>
    </xdr:from>
    <xdr:to>
      <xdr:col>0</xdr:col>
      <xdr:colOff>123825</xdr:colOff>
      <xdr:row>24</xdr:row>
      <xdr:rowOff>137473</xdr:rowOff>
    </xdr:to>
    <xdr:graphicFrame macro="">
      <xdr:nvGraphicFramePr>
        <xdr:cNvPr id="8" name="Graf 7">
          <a:extLst>
            <a:ext uri="{FF2B5EF4-FFF2-40B4-BE49-F238E27FC236}">
              <a16:creationId xmlns:a16="http://schemas.microsoft.com/office/drawing/2014/main" id="{6304CCAA-DB51-4089-802D-516A2B7B63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2</xdr:col>
      <xdr:colOff>542928</xdr:colOff>
      <xdr:row>36</xdr:row>
      <xdr:rowOff>9525</xdr:rowOff>
    </xdr:from>
    <xdr:to>
      <xdr:col>8</xdr:col>
      <xdr:colOff>295275</xdr:colOff>
      <xdr:row>45</xdr:row>
      <xdr:rowOff>76200</xdr:rowOff>
    </xdr:to>
    <xdr:graphicFrame macro="">
      <xdr:nvGraphicFramePr>
        <xdr:cNvPr id="2" name="Graf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666748</xdr:colOff>
      <xdr:row>36</xdr:row>
      <xdr:rowOff>9525</xdr:rowOff>
    </xdr:from>
    <xdr:to>
      <xdr:col>8</xdr:col>
      <xdr:colOff>857250</xdr:colOff>
      <xdr:row>45</xdr:row>
      <xdr:rowOff>66675</xdr:rowOff>
    </xdr:to>
    <xdr:graphicFrame macro="">
      <xdr:nvGraphicFramePr>
        <xdr:cNvPr id="3" name="Graf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36</xdr:row>
      <xdr:rowOff>9525</xdr:rowOff>
    </xdr:from>
    <xdr:to>
      <xdr:col>2</xdr:col>
      <xdr:colOff>533399</xdr:colOff>
      <xdr:row>45</xdr:row>
      <xdr:rowOff>76200</xdr:rowOff>
    </xdr:to>
    <xdr:graphicFrame macro="">
      <xdr:nvGraphicFramePr>
        <xdr:cNvPr id="4" name="Graf 3">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100159</xdr:colOff>
      <xdr:row>1</xdr:row>
      <xdr:rowOff>0</xdr:rowOff>
    </xdr:from>
    <xdr:to>
      <xdr:col>0</xdr:col>
      <xdr:colOff>1008574</xdr:colOff>
      <xdr:row>6</xdr:row>
      <xdr:rowOff>9825</xdr:rowOff>
    </xdr:to>
    <xdr:pic>
      <xdr:nvPicPr>
        <xdr:cNvPr id="7" name="Obrázek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159" y="231321"/>
          <a:ext cx="908415" cy="635754"/>
        </a:xfrm>
        <a:prstGeom prst="rect">
          <a:avLst/>
        </a:prstGeom>
      </xdr:spPr>
    </xdr:pic>
    <xdr:clientData/>
  </xdr:twoCellAnchor>
  <xdr:twoCellAnchor>
    <xdr:from>
      <xdr:col>0</xdr:col>
      <xdr:colOff>0</xdr:colOff>
      <xdr:row>27</xdr:row>
      <xdr:rowOff>15240</xdr:rowOff>
    </xdr:from>
    <xdr:to>
      <xdr:col>0</xdr:col>
      <xdr:colOff>123825</xdr:colOff>
      <xdr:row>35</xdr:row>
      <xdr:rowOff>5715</xdr:rowOff>
    </xdr:to>
    <xdr:graphicFrame macro="">
      <xdr:nvGraphicFramePr>
        <xdr:cNvPr id="12" name="Graf 11">
          <a:extLst>
            <a:ext uri="{FF2B5EF4-FFF2-40B4-BE49-F238E27FC236}">
              <a16:creationId xmlns:a16="http://schemas.microsoft.com/office/drawing/2014/main" id="{94F3ED56-E3EB-43F6-A387-8AD04590EE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25</xdr:row>
      <xdr:rowOff>0</xdr:rowOff>
    </xdr:to>
    <xdr:graphicFrame macro="">
      <xdr:nvGraphicFramePr>
        <xdr:cNvPr id="8" name="Graf 7">
          <a:extLst>
            <a:ext uri="{FF2B5EF4-FFF2-40B4-BE49-F238E27FC236}">
              <a16:creationId xmlns:a16="http://schemas.microsoft.com/office/drawing/2014/main" id="{FB8D3B56-B169-4526-9032-BB8A1F48B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2</xdr:col>
      <xdr:colOff>526597</xdr:colOff>
      <xdr:row>34</xdr:row>
      <xdr:rowOff>152399</xdr:rowOff>
    </xdr:from>
    <xdr:to>
      <xdr:col>7</xdr:col>
      <xdr:colOff>809625</xdr:colOff>
      <xdr:row>45</xdr:row>
      <xdr:rowOff>66674</xdr:rowOff>
    </xdr:to>
    <xdr:graphicFrame macro="">
      <xdr:nvGraphicFramePr>
        <xdr:cNvPr id="2" name="Graf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800100</xdr:colOff>
      <xdr:row>34</xdr:row>
      <xdr:rowOff>152398</xdr:rowOff>
    </xdr:from>
    <xdr:to>
      <xdr:col>8</xdr:col>
      <xdr:colOff>847725</xdr:colOff>
      <xdr:row>45</xdr:row>
      <xdr:rowOff>114299</xdr:rowOff>
    </xdr:to>
    <xdr:graphicFrame macro="">
      <xdr:nvGraphicFramePr>
        <xdr:cNvPr id="3" name="Graf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34</xdr:row>
      <xdr:rowOff>152399</xdr:rowOff>
    </xdr:from>
    <xdr:to>
      <xdr:col>2</xdr:col>
      <xdr:colOff>514349</xdr:colOff>
      <xdr:row>45</xdr:row>
      <xdr:rowOff>76199</xdr:rowOff>
    </xdr:to>
    <xdr:graphicFrame macro="">
      <xdr:nvGraphicFramePr>
        <xdr:cNvPr id="4" name="Graf 3">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101507</xdr:colOff>
      <xdr:row>1</xdr:row>
      <xdr:rowOff>0</xdr:rowOff>
    </xdr:from>
    <xdr:to>
      <xdr:col>0</xdr:col>
      <xdr:colOff>1007227</xdr:colOff>
      <xdr:row>6</xdr:row>
      <xdr:rowOff>7920</xdr:rowOff>
    </xdr:to>
    <xdr:pic>
      <xdr:nvPicPr>
        <xdr:cNvPr id="7" name="Obrázek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1507" y="231321"/>
          <a:ext cx="905720" cy="633849"/>
        </a:xfrm>
        <a:prstGeom prst="rect">
          <a:avLst/>
        </a:prstGeom>
      </xdr:spPr>
    </xdr:pic>
    <xdr:clientData/>
  </xdr:twoCellAnchor>
  <xdr:twoCellAnchor>
    <xdr:from>
      <xdr:col>0</xdr:col>
      <xdr:colOff>0</xdr:colOff>
      <xdr:row>26</xdr:row>
      <xdr:rowOff>16420</xdr:rowOff>
    </xdr:from>
    <xdr:to>
      <xdr:col>0</xdr:col>
      <xdr:colOff>123825</xdr:colOff>
      <xdr:row>34</xdr:row>
      <xdr:rowOff>7158</xdr:rowOff>
    </xdr:to>
    <xdr:graphicFrame macro="">
      <xdr:nvGraphicFramePr>
        <xdr:cNvPr id="8" name="Graf 7">
          <a:extLst>
            <a:ext uri="{FF2B5EF4-FFF2-40B4-BE49-F238E27FC236}">
              <a16:creationId xmlns:a16="http://schemas.microsoft.com/office/drawing/2014/main" id="{BCD5DB2B-8A6C-4AF1-A626-535F43689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24</xdr:row>
      <xdr:rowOff>140918</xdr:rowOff>
    </xdr:to>
    <xdr:graphicFrame macro="">
      <xdr:nvGraphicFramePr>
        <xdr:cNvPr id="9" name="Graf 8">
          <a:extLst>
            <a:ext uri="{FF2B5EF4-FFF2-40B4-BE49-F238E27FC236}">
              <a16:creationId xmlns:a16="http://schemas.microsoft.com/office/drawing/2014/main" id="{E9472A4B-ED45-4371-85C3-FDFF7289D7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2</xdr:col>
      <xdr:colOff>534762</xdr:colOff>
      <xdr:row>35</xdr:row>
      <xdr:rowOff>9525</xdr:rowOff>
    </xdr:from>
    <xdr:to>
      <xdr:col>7</xdr:col>
      <xdr:colOff>845003</xdr:colOff>
      <xdr:row>45</xdr:row>
      <xdr:rowOff>57150</xdr:rowOff>
    </xdr:to>
    <xdr:graphicFrame macro="">
      <xdr:nvGraphicFramePr>
        <xdr:cNvPr id="2" name="Graf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790575</xdr:colOff>
      <xdr:row>35</xdr:row>
      <xdr:rowOff>9525</xdr:rowOff>
    </xdr:from>
    <xdr:to>
      <xdr:col>8</xdr:col>
      <xdr:colOff>819150</xdr:colOff>
      <xdr:row>45</xdr:row>
      <xdr:rowOff>47625</xdr:rowOff>
    </xdr:to>
    <xdr:graphicFrame macro="">
      <xdr:nvGraphicFramePr>
        <xdr:cNvPr id="3" name="Graf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35</xdr:row>
      <xdr:rowOff>9525</xdr:rowOff>
    </xdr:from>
    <xdr:to>
      <xdr:col>2</xdr:col>
      <xdr:colOff>542924</xdr:colOff>
      <xdr:row>45</xdr:row>
      <xdr:rowOff>85725</xdr:rowOff>
    </xdr:to>
    <xdr:graphicFrame macro="">
      <xdr:nvGraphicFramePr>
        <xdr:cNvPr id="4" name="Graf 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102379</xdr:colOff>
      <xdr:row>0</xdr:row>
      <xdr:rowOff>180975</xdr:rowOff>
    </xdr:from>
    <xdr:to>
      <xdr:col>0</xdr:col>
      <xdr:colOff>1007841</xdr:colOff>
      <xdr:row>5</xdr:row>
      <xdr:rowOff>120315</xdr:rowOff>
    </xdr:to>
    <xdr:pic>
      <xdr:nvPicPr>
        <xdr:cNvPr id="7" name="Obrázek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2379" y="180975"/>
          <a:ext cx="905462" cy="646911"/>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36580DBB-EF74-4F3B-A9A4-D94C1AD6E0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24</xdr:row>
      <xdr:rowOff>134470</xdr:rowOff>
    </xdr:to>
    <xdr:graphicFrame macro="">
      <xdr:nvGraphicFramePr>
        <xdr:cNvPr id="9" name="Graf 8">
          <a:extLst>
            <a:ext uri="{FF2B5EF4-FFF2-40B4-BE49-F238E27FC236}">
              <a16:creationId xmlns:a16="http://schemas.microsoft.com/office/drawing/2014/main" id="{D0606D90-58F3-43B1-BF1C-A159513CD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2</xdr:col>
      <xdr:colOff>530681</xdr:colOff>
      <xdr:row>35</xdr:row>
      <xdr:rowOff>38100</xdr:rowOff>
    </xdr:from>
    <xdr:to>
      <xdr:col>8</xdr:col>
      <xdr:colOff>257175</xdr:colOff>
      <xdr:row>45</xdr:row>
      <xdr:rowOff>54429</xdr:rowOff>
    </xdr:to>
    <xdr:graphicFrame macro="">
      <xdr:nvGraphicFramePr>
        <xdr:cNvPr id="2" name="Graf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790576</xdr:colOff>
      <xdr:row>35</xdr:row>
      <xdr:rowOff>38100</xdr:rowOff>
    </xdr:from>
    <xdr:to>
      <xdr:col>8</xdr:col>
      <xdr:colOff>847726</xdr:colOff>
      <xdr:row>45</xdr:row>
      <xdr:rowOff>65315</xdr:rowOff>
    </xdr:to>
    <xdr:graphicFrame macro="">
      <xdr:nvGraphicFramePr>
        <xdr:cNvPr id="3" name="Graf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35</xdr:row>
      <xdr:rowOff>38100</xdr:rowOff>
    </xdr:from>
    <xdr:to>
      <xdr:col>2</xdr:col>
      <xdr:colOff>533399</xdr:colOff>
      <xdr:row>45</xdr:row>
      <xdr:rowOff>61365</xdr:rowOff>
    </xdr:to>
    <xdr:graphicFrame macro="">
      <xdr:nvGraphicFramePr>
        <xdr:cNvPr id="4" name="Graf 3">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100159</xdr:colOff>
      <xdr:row>1</xdr:row>
      <xdr:rowOff>0</xdr:rowOff>
    </xdr:from>
    <xdr:to>
      <xdr:col>0</xdr:col>
      <xdr:colOff>1008574</xdr:colOff>
      <xdr:row>6</xdr:row>
      <xdr:rowOff>9826</xdr:rowOff>
    </xdr:to>
    <xdr:pic>
      <xdr:nvPicPr>
        <xdr:cNvPr id="7" name="Obrázek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159" y="231321"/>
          <a:ext cx="908415" cy="635755"/>
        </a:xfrm>
        <a:prstGeom prst="rect">
          <a:avLst/>
        </a:prstGeom>
      </xdr:spPr>
    </xdr:pic>
    <xdr:clientData/>
  </xdr:twoCellAnchor>
  <xdr:twoCellAnchor>
    <xdr:from>
      <xdr:col>0</xdr:col>
      <xdr:colOff>0</xdr:colOff>
      <xdr:row>26</xdr:row>
      <xdr:rowOff>38100</xdr:rowOff>
    </xdr:from>
    <xdr:to>
      <xdr:col>0</xdr:col>
      <xdr:colOff>123825</xdr:colOff>
      <xdr:row>34</xdr:row>
      <xdr:rowOff>2334</xdr:rowOff>
    </xdr:to>
    <xdr:graphicFrame macro="">
      <xdr:nvGraphicFramePr>
        <xdr:cNvPr id="8" name="Graf 7">
          <a:extLst>
            <a:ext uri="{FF2B5EF4-FFF2-40B4-BE49-F238E27FC236}">
              <a16:creationId xmlns:a16="http://schemas.microsoft.com/office/drawing/2014/main" id="{517443B8-E25E-44CD-9663-4B9DC7E46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xdr:row>
      <xdr:rowOff>153830</xdr:rowOff>
    </xdr:from>
    <xdr:to>
      <xdr:col>0</xdr:col>
      <xdr:colOff>123825</xdr:colOff>
      <xdr:row>25</xdr:row>
      <xdr:rowOff>3577</xdr:rowOff>
    </xdr:to>
    <xdr:graphicFrame macro="">
      <xdr:nvGraphicFramePr>
        <xdr:cNvPr id="9" name="Graf 8">
          <a:extLst>
            <a:ext uri="{FF2B5EF4-FFF2-40B4-BE49-F238E27FC236}">
              <a16:creationId xmlns:a16="http://schemas.microsoft.com/office/drawing/2014/main" id="{F386EF36-9787-4364-BDFE-207F5DCCE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2</xdr:col>
      <xdr:colOff>576945</xdr:colOff>
      <xdr:row>36</xdr:row>
      <xdr:rowOff>19050</xdr:rowOff>
    </xdr:from>
    <xdr:to>
      <xdr:col>8</xdr:col>
      <xdr:colOff>205468</xdr:colOff>
      <xdr:row>45</xdr:row>
      <xdr:rowOff>104775</xdr:rowOff>
    </xdr:to>
    <xdr:graphicFrame macro="">
      <xdr:nvGraphicFramePr>
        <xdr:cNvPr id="2" name="Graf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752475</xdr:colOff>
      <xdr:row>36</xdr:row>
      <xdr:rowOff>19050</xdr:rowOff>
    </xdr:from>
    <xdr:to>
      <xdr:col>8</xdr:col>
      <xdr:colOff>857250</xdr:colOff>
      <xdr:row>45</xdr:row>
      <xdr:rowOff>76200</xdr:rowOff>
    </xdr:to>
    <xdr:graphicFrame macro="">
      <xdr:nvGraphicFramePr>
        <xdr:cNvPr id="3" name="Graf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36</xdr:row>
      <xdr:rowOff>19050</xdr:rowOff>
    </xdr:from>
    <xdr:to>
      <xdr:col>2</xdr:col>
      <xdr:colOff>523874</xdr:colOff>
      <xdr:row>45</xdr:row>
      <xdr:rowOff>95923</xdr:rowOff>
    </xdr:to>
    <xdr:graphicFrame macro="">
      <xdr:nvGraphicFramePr>
        <xdr:cNvPr id="4" name="Graf 3">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100764</xdr:colOff>
      <xdr:row>1</xdr:row>
      <xdr:rowOff>0</xdr:rowOff>
    </xdr:from>
    <xdr:to>
      <xdr:col>0</xdr:col>
      <xdr:colOff>1006484</xdr:colOff>
      <xdr:row>6</xdr:row>
      <xdr:rowOff>7920</xdr:rowOff>
    </xdr:to>
    <xdr:pic>
      <xdr:nvPicPr>
        <xdr:cNvPr id="7" name="Obrázek 6">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764" y="231321"/>
          <a:ext cx="905720" cy="633849"/>
        </a:xfrm>
        <a:prstGeom prst="rect">
          <a:avLst/>
        </a:prstGeom>
      </xdr:spPr>
    </xdr:pic>
    <xdr:clientData/>
  </xdr:twoCellAnchor>
  <xdr:twoCellAnchor>
    <xdr:from>
      <xdr:col>0</xdr:col>
      <xdr:colOff>0</xdr:colOff>
      <xdr:row>27</xdr:row>
      <xdr:rowOff>38100</xdr:rowOff>
    </xdr:from>
    <xdr:to>
      <xdr:col>0</xdr:col>
      <xdr:colOff>123825</xdr:colOff>
      <xdr:row>35</xdr:row>
      <xdr:rowOff>2334</xdr:rowOff>
    </xdr:to>
    <xdr:graphicFrame macro="">
      <xdr:nvGraphicFramePr>
        <xdr:cNvPr id="8" name="Graf 7">
          <a:extLst>
            <a:ext uri="{FF2B5EF4-FFF2-40B4-BE49-F238E27FC236}">
              <a16:creationId xmlns:a16="http://schemas.microsoft.com/office/drawing/2014/main" id="{5B623BC1-622C-4C63-8DB4-1A30FCD591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25</xdr:row>
      <xdr:rowOff>0</xdr:rowOff>
    </xdr:to>
    <xdr:graphicFrame macro="">
      <xdr:nvGraphicFramePr>
        <xdr:cNvPr id="9" name="Graf 8">
          <a:extLst>
            <a:ext uri="{FF2B5EF4-FFF2-40B4-BE49-F238E27FC236}">
              <a16:creationId xmlns:a16="http://schemas.microsoft.com/office/drawing/2014/main" id="{66CA93C6-0911-4301-B89D-4F3F7E0B60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2</xdr:col>
      <xdr:colOff>503466</xdr:colOff>
      <xdr:row>34</xdr:row>
      <xdr:rowOff>145598</xdr:rowOff>
    </xdr:from>
    <xdr:to>
      <xdr:col>8</xdr:col>
      <xdr:colOff>352425</xdr:colOff>
      <xdr:row>45</xdr:row>
      <xdr:rowOff>9527</xdr:rowOff>
    </xdr:to>
    <xdr:graphicFrame macro="">
      <xdr:nvGraphicFramePr>
        <xdr:cNvPr id="2" name="Graf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681720</xdr:colOff>
      <xdr:row>34</xdr:row>
      <xdr:rowOff>145598</xdr:rowOff>
    </xdr:from>
    <xdr:to>
      <xdr:col>8</xdr:col>
      <xdr:colOff>828676</xdr:colOff>
      <xdr:row>45</xdr:row>
      <xdr:rowOff>38100</xdr:rowOff>
    </xdr:to>
    <xdr:graphicFrame macro="">
      <xdr:nvGraphicFramePr>
        <xdr:cNvPr id="3" name="Graf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34</xdr:row>
      <xdr:rowOff>145598</xdr:rowOff>
    </xdr:from>
    <xdr:to>
      <xdr:col>2</xdr:col>
      <xdr:colOff>523874</xdr:colOff>
      <xdr:row>45</xdr:row>
      <xdr:rowOff>35083</xdr:rowOff>
    </xdr:to>
    <xdr:graphicFrame macro="">
      <xdr:nvGraphicFramePr>
        <xdr:cNvPr id="4" name="Graf 3">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100764</xdr:colOff>
      <xdr:row>1</xdr:row>
      <xdr:rowOff>0</xdr:rowOff>
    </xdr:from>
    <xdr:to>
      <xdr:col>0</xdr:col>
      <xdr:colOff>1006484</xdr:colOff>
      <xdr:row>6</xdr:row>
      <xdr:rowOff>7920</xdr:rowOff>
    </xdr:to>
    <xdr:pic>
      <xdr:nvPicPr>
        <xdr:cNvPr id="7" name="Obrázek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764" y="231321"/>
          <a:ext cx="905720" cy="633849"/>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E1F86573-63EA-4010-85AC-915FC8F73D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5404</xdr:rowOff>
    </xdr:from>
    <xdr:to>
      <xdr:col>0</xdr:col>
      <xdr:colOff>123825</xdr:colOff>
      <xdr:row>24</xdr:row>
      <xdr:rowOff>140510</xdr:rowOff>
    </xdr:to>
    <xdr:graphicFrame macro="">
      <xdr:nvGraphicFramePr>
        <xdr:cNvPr id="9" name="Graf 8">
          <a:extLst>
            <a:ext uri="{FF2B5EF4-FFF2-40B4-BE49-F238E27FC236}">
              <a16:creationId xmlns:a16="http://schemas.microsoft.com/office/drawing/2014/main" id="{208F2EA3-54E5-4DBF-B5D7-0E5A9FF29A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2</xdr:col>
      <xdr:colOff>538845</xdr:colOff>
      <xdr:row>35</xdr:row>
      <xdr:rowOff>134471</xdr:rowOff>
    </xdr:from>
    <xdr:to>
      <xdr:col>8</xdr:col>
      <xdr:colOff>496661</xdr:colOff>
      <xdr:row>45</xdr:row>
      <xdr:rowOff>85725</xdr:rowOff>
    </xdr:to>
    <xdr:graphicFrame macro="">
      <xdr:nvGraphicFramePr>
        <xdr:cNvPr id="2" name="Graf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744311</xdr:colOff>
      <xdr:row>35</xdr:row>
      <xdr:rowOff>99061</xdr:rowOff>
    </xdr:from>
    <xdr:to>
      <xdr:col>8</xdr:col>
      <xdr:colOff>857250</xdr:colOff>
      <xdr:row>45</xdr:row>
      <xdr:rowOff>121921</xdr:rowOff>
    </xdr:to>
    <xdr:graphicFrame macro="">
      <xdr:nvGraphicFramePr>
        <xdr:cNvPr id="3" name="Graf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35</xdr:row>
      <xdr:rowOff>134471</xdr:rowOff>
    </xdr:from>
    <xdr:to>
      <xdr:col>2</xdr:col>
      <xdr:colOff>523874</xdr:colOff>
      <xdr:row>45</xdr:row>
      <xdr:rowOff>66811</xdr:rowOff>
    </xdr:to>
    <xdr:graphicFrame macro="">
      <xdr:nvGraphicFramePr>
        <xdr:cNvPr id="4" name="Graf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98199</xdr:colOff>
      <xdr:row>0</xdr:row>
      <xdr:rowOff>171450</xdr:rowOff>
    </xdr:from>
    <xdr:to>
      <xdr:col>0</xdr:col>
      <xdr:colOff>1009048</xdr:colOff>
      <xdr:row>5</xdr:row>
      <xdr:rowOff>119727</xdr:rowOff>
    </xdr:to>
    <xdr:pic>
      <xdr:nvPicPr>
        <xdr:cNvPr id="7" name="Obrázek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98199" y="171450"/>
          <a:ext cx="910849" cy="661291"/>
        </a:xfrm>
        <a:prstGeom prst="rect">
          <a:avLst/>
        </a:prstGeom>
      </xdr:spPr>
    </xdr:pic>
    <xdr:clientData/>
  </xdr:twoCellAnchor>
  <xdr:twoCellAnchor>
    <xdr:from>
      <xdr:col>0</xdr:col>
      <xdr:colOff>0</xdr:colOff>
      <xdr:row>27</xdr:row>
      <xdr:rowOff>30480</xdr:rowOff>
    </xdr:from>
    <xdr:to>
      <xdr:col>0</xdr:col>
      <xdr:colOff>123825</xdr:colOff>
      <xdr:row>34</xdr:row>
      <xdr:rowOff>139494</xdr:rowOff>
    </xdr:to>
    <xdr:graphicFrame macro="">
      <xdr:nvGraphicFramePr>
        <xdr:cNvPr id="8" name="Graf 7">
          <a:extLst>
            <a:ext uri="{FF2B5EF4-FFF2-40B4-BE49-F238E27FC236}">
              <a16:creationId xmlns:a16="http://schemas.microsoft.com/office/drawing/2014/main" id="{BE8834E3-5086-4A31-805F-92B7131191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0</xdr:rowOff>
    </xdr:from>
    <xdr:to>
      <xdr:col>0</xdr:col>
      <xdr:colOff>123825</xdr:colOff>
      <xdr:row>24</xdr:row>
      <xdr:rowOff>135106</xdr:rowOff>
    </xdr:to>
    <xdr:graphicFrame macro="">
      <xdr:nvGraphicFramePr>
        <xdr:cNvPr id="9" name="Graf 8">
          <a:extLst>
            <a:ext uri="{FF2B5EF4-FFF2-40B4-BE49-F238E27FC236}">
              <a16:creationId xmlns:a16="http://schemas.microsoft.com/office/drawing/2014/main" id="{C40968FB-EB07-42E7-BD4E-CAD2D764D6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2</xdr:col>
      <xdr:colOff>515712</xdr:colOff>
      <xdr:row>34</xdr:row>
      <xdr:rowOff>133350</xdr:rowOff>
    </xdr:from>
    <xdr:to>
      <xdr:col>8</xdr:col>
      <xdr:colOff>664028</xdr:colOff>
      <xdr:row>45</xdr:row>
      <xdr:rowOff>28576</xdr:rowOff>
    </xdr:to>
    <xdr:graphicFrame macro="">
      <xdr:nvGraphicFramePr>
        <xdr:cNvPr id="2" name="Graf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752475</xdr:colOff>
      <xdr:row>34</xdr:row>
      <xdr:rowOff>133350</xdr:rowOff>
    </xdr:from>
    <xdr:to>
      <xdr:col>8</xdr:col>
      <xdr:colOff>838201</xdr:colOff>
      <xdr:row>45</xdr:row>
      <xdr:rowOff>21498</xdr:rowOff>
    </xdr:to>
    <xdr:graphicFrame macro="">
      <xdr:nvGraphicFramePr>
        <xdr:cNvPr id="3" name="Graf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34</xdr:row>
      <xdr:rowOff>133350</xdr:rowOff>
    </xdr:from>
    <xdr:to>
      <xdr:col>2</xdr:col>
      <xdr:colOff>523874</xdr:colOff>
      <xdr:row>45</xdr:row>
      <xdr:rowOff>68969</xdr:rowOff>
    </xdr:to>
    <xdr:graphicFrame macro="">
      <xdr:nvGraphicFramePr>
        <xdr:cNvPr id="4" name="Graf 3">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100159</xdr:colOff>
      <xdr:row>1</xdr:row>
      <xdr:rowOff>0</xdr:rowOff>
    </xdr:from>
    <xdr:to>
      <xdr:col>0</xdr:col>
      <xdr:colOff>1008574</xdr:colOff>
      <xdr:row>6</xdr:row>
      <xdr:rowOff>9825</xdr:rowOff>
    </xdr:to>
    <xdr:pic>
      <xdr:nvPicPr>
        <xdr:cNvPr id="7" name="Obrázek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159" y="231321"/>
          <a:ext cx="908415" cy="635754"/>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70BED603-2297-4AEF-A435-6CC97E0E4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15240</xdr:rowOff>
    </xdr:from>
    <xdr:to>
      <xdr:col>0</xdr:col>
      <xdr:colOff>123825</xdr:colOff>
      <xdr:row>24</xdr:row>
      <xdr:rowOff>130176</xdr:rowOff>
    </xdr:to>
    <xdr:graphicFrame macro="">
      <xdr:nvGraphicFramePr>
        <xdr:cNvPr id="9" name="Graf 8">
          <a:extLst>
            <a:ext uri="{FF2B5EF4-FFF2-40B4-BE49-F238E27FC236}">
              <a16:creationId xmlns:a16="http://schemas.microsoft.com/office/drawing/2014/main" id="{53849A05-50EE-45A9-80AE-3993F80ED7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2</xdr:col>
      <xdr:colOff>521156</xdr:colOff>
      <xdr:row>35</xdr:row>
      <xdr:rowOff>9525</xdr:rowOff>
    </xdr:from>
    <xdr:to>
      <xdr:col>8</xdr:col>
      <xdr:colOff>329293</xdr:colOff>
      <xdr:row>45</xdr:row>
      <xdr:rowOff>57150</xdr:rowOff>
    </xdr:to>
    <xdr:graphicFrame macro="">
      <xdr:nvGraphicFramePr>
        <xdr:cNvPr id="2" name="Graf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733425</xdr:colOff>
      <xdr:row>35</xdr:row>
      <xdr:rowOff>9524</xdr:rowOff>
    </xdr:from>
    <xdr:to>
      <xdr:col>8</xdr:col>
      <xdr:colOff>838200</xdr:colOff>
      <xdr:row>45</xdr:row>
      <xdr:rowOff>83820</xdr:rowOff>
    </xdr:to>
    <xdr:graphicFrame macro="">
      <xdr:nvGraphicFramePr>
        <xdr:cNvPr id="3" name="Graf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35</xdr:row>
      <xdr:rowOff>9525</xdr:rowOff>
    </xdr:from>
    <xdr:to>
      <xdr:col>2</xdr:col>
      <xdr:colOff>523874</xdr:colOff>
      <xdr:row>45</xdr:row>
      <xdr:rowOff>43544</xdr:rowOff>
    </xdr:to>
    <xdr:graphicFrame macro="">
      <xdr:nvGraphicFramePr>
        <xdr:cNvPr id="4" name="Graf 3">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100764</xdr:colOff>
      <xdr:row>1</xdr:row>
      <xdr:rowOff>0</xdr:rowOff>
    </xdr:from>
    <xdr:to>
      <xdr:col>0</xdr:col>
      <xdr:colOff>1006484</xdr:colOff>
      <xdr:row>6</xdr:row>
      <xdr:rowOff>7920</xdr:rowOff>
    </xdr:to>
    <xdr:pic>
      <xdr:nvPicPr>
        <xdr:cNvPr id="7" name="Obrázek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0764" y="231321"/>
          <a:ext cx="905720" cy="633849"/>
        </a:xfrm>
        <a:prstGeom prst="rect">
          <a:avLst/>
        </a:prstGeom>
      </xdr:spPr>
    </xdr:pic>
    <xdr:clientData/>
  </xdr:twoCellAnchor>
  <xdr:twoCellAnchor>
    <xdr:from>
      <xdr:col>0</xdr:col>
      <xdr:colOff>0</xdr:colOff>
      <xdr:row>26</xdr:row>
      <xdr:rowOff>30480</xdr:rowOff>
    </xdr:from>
    <xdr:to>
      <xdr:col>0</xdr:col>
      <xdr:colOff>123825</xdr:colOff>
      <xdr:row>33</xdr:row>
      <xdr:rowOff>139494</xdr:rowOff>
    </xdr:to>
    <xdr:graphicFrame macro="">
      <xdr:nvGraphicFramePr>
        <xdr:cNvPr id="8" name="Graf 7">
          <a:extLst>
            <a:ext uri="{FF2B5EF4-FFF2-40B4-BE49-F238E27FC236}">
              <a16:creationId xmlns:a16="http://schemas.microsoft.com/office/drawing/2014/main" id="{386DDBA9-DA4C-4BD3-90DE-5888CBC50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xdr:row>
      <xdr:rowOff>15240</xdr:rowOff>
    </xdr:from>
    <xdr:to>
      <xdr:col>0</xdr:col>
      <xdr:colOff>123825</xdr:colOff>
      <xdr:row>24</xdr:row>
      <xdr:rowOff>130176</xdr:rowOff>
    </xdr:to>
    <xdr:graphicFrame macro="">
      <xdr:nvGraphicFramePr>
        <xdr:cNvPr id="9" name="Graf 8">
          <a:extLst>
            <a:ext uri="{FF2B5EF4-FFF2-40B4-BE49-F238E27FC236}">
              <a16:creationId xmlns:a16="http://schemas.microsoft.com/office/drawing/2014/main" id="{1BA2B9B9-5977-44A7-A600-1CABAD4A1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495300</xdr:colOff>
      <xdr:row>20</xdr:row>
      <xdr:rowOff>95380</xdr:rowOff>
    </xdr:from>
    <xdr:to>
      <xdr:col>13</xdr:col>
      <xdr:colOff>636935</xdr:colOff>
      <xdr:row>45</xdr:row>
      <xdr:rowOff>108856</xdr:rowOff>
    </xdr:to>
    <xdr:graphicFrame macro="">
      <xdr:nvGraphicFramePr>
        <xdr:cNvPr id="2" name="Graf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1</xdr:rowOff>
    </xdr:from>
    <xdr:to>
      <xdr:col>0</xdr:col>
      <xdr:colOff>123825</xdr:colOff>
      <xdr:row>20</xdr:row>
      <xdr:rowOff>28576</xdr:rowOff>
    </xdr:to>
    <xdr:graphicFrame macro="">
      <xdr:nvGraphicFramePr>
        <xdr:cNvPr id="4" name="Graf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20</xdr:row>
      <xdr:rowOff>95250</xdr:rowOff>
    </xdr:from>
    <xdr:to>
      <xdr:col>7</xdr:col>
      <xdr:colOff>533401</xdr:colOff>
      <xdr:row>45</xdr:row>
      <xdr:rowOff>114299</xdr:rowOff>
    </xdr:to>
    <xdr:graphicFrame macro="">
      <xdr:nvGraphicFramePr>
        <xdr:cNvPr id="5" name="Graf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104776</xdr:colOff>
      <xdr:row>21</xdr:row>
      <xdr:rowOff>100965</xdr:rowOff>
    </xdr:from>
    <xdr:to>
      <xdr:col>6</xdr:col>
      <xdr:colOff>247650</xdr:colOff>
      <xdr:row>42</xdr:row>
      <xdr:rowOff>34018</xdr:rowOff>
    </xdr:to>
    <xdr:graphicFrame macro="">
      <xdr:nvGraphicFramePr>
        <xdr:cNvPr id="3" name="Graf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152400</xdr:colOff>
      <xdr:row>21</xdr:row>
      <xdr:rowOff>100965</xdr:rowOff>
    </xdr:from>
    <xdr:to>
      <xdr:col>14</xdr:col>
      <xdr:colOff>590550</xdr:colOff>
      <xdr:row>42</xdr:row>
      <xdr:rowOff>3356</xdr:rowOff>
    </xdr:to>
    <xdr:graphicFrame macro="">
      <xdr:nvGraphicFramePr>
        <xdr:cNvPr id="4" name="Graf 3">
          <a:extLst>
            <a:ext uri="{FF2B5EF4-FFF2-40B4-BE49-F238E27FC236}">
              <a16:creationId xmlns:a16="http://schemas.microsoft.com/office/drawing/2014/main" id="{00000000-0008-0000-2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xdr:row>
      <xdr:rowOff>22860</xdr:rowOff>
    </xdr:from>
    <xdr:to>
      <xdr:col>0</xdr:col>
      <xdr:colOff>123825</xdr:colOff>
      <xdr:row>21</xdr:row>
      <xdr:rowOff>0</xdr:rowOff>
    </xdr:to>
    <xdr:graphicFrame macro="">
      <xdr:nvGraphicFramePr>
        <xdr:cNvPr id="5" name="Graf 4">
          <a:extLst>
            <a:ext uri="{FF2B5EF4-FFF2-40B4-BE49-F238E27FC236}">
              <a16:creationId xmlns:a16="http://schemas.microsoft.com/office/drawing/2014/main" id="{A73097D4-7B68-4348-9B10-744401EDC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23</xdr:row>
      <xdr:rowOff>2198</xdr:rowOff>
    </xdr:from>
    <xdr:to>
      <xdr:col>4</xdr:col>
      <xdr:colOff>161925</xdr:colOff>
      <xdr:row>37</xdr:row>
      <xdr:rowOff>84470</xdr:rowOff>
    </xdr:to>
    <xdr:graphicFrame macro="">
      <xdr:nvGraphicFramePr>
        <xdr:cNvPr id="3" name="Graf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236220</xdr:colOff>
      <xdr:row>23</xdr:row>
      <xdr:rowOff>2198</xdr:rowOff>
    </xdr:from>
    <xdr:to>
      <xdr:col>11</xdr:col>
      <xdr:colOff>361950</xdr:colOff>
      <xdr:row>37</xdr:row>
      <xdr:rowOff>92126</xdr:rowOff>
    </xdr:to>
    <xdr:graphicFrame macro="">
      <xdr:nvGraphicFramePr>
        <xdr:cNvPr id="4" name="Graf 3">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2</xdr:col>
      <xdr:colOff>19050</xdr:colOff>
      <xdr:row>32</xdr:row>
      <xdr:rowOff>32657</xdr:rowOff>
    </xdr:from>
    <xdr:to>
      <xdr:col>10</xdr:col>
      <xdr:colOff>34017</xdr:colOff>
      <xdr:row>44</xdr:row>
      <xdr:rowOff>48986</xdr:rowOff>
    </xdr:to>
    <xdr:graphicFrame macro="">
      <xdr:nvGraphicFramePr>
        <xdr:cNvPr id="3" name="Graf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40902</xdr:colOff>
      <xdr:row>19</xdr:row>
      <xdr:rowOff>99731</xdr:rowOff>
    </xdr:from>
    <xdr:to>
      <xdr:col>5</xdr:col>
      <xdr:colOff>298637</xdr:colOff>
      <xdr:row>32</xdr:row>
      <xdr:rowOff>21771</xdr:rowOff>
    </xdr:to>
    <xdr:graphicFrame macro="">
      <xdr:nvGraphicFramePr>
        <xdr:cNvPr id="4" name="Graf 3">
          <a:extLst>
            <a:ext uri="{FF2B5EF4-FFF2-40B4-BE49-F238E27FC236}">
              <a16:creationId xmlns:a16="http://schemas.microsoft.com/office/drawing/2014/main" id="{F07A03DE-5E96-4C53-B088-FF5116C797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405092</xdr:colOff>
      <xdr:row>19</xdr:row>
      <xdr:rowOff>70597</xdr:rowOff>
    </xdr:from>
    <xdr:to>
      <xdr:col>13</xdr:col>
      <xdr:colOff>225798</xdr:colOff>
      <xdr:row>32</xdr:row>
      <xdr:rowOff>21771</xdr:rowOff>
    </xdr:to>
    <xdr:graphicFrame macro="">
      <xdr:nvGraphicFramePr>
        <xdr:cNvPr id="5" name="Graf 4">
          <a:extLst>
            <a:ext uri="{FF2B5EF4-FFF2-40B4-BE49-F238E27FC236}">
              <a16:creationId xmlns:a16="http://schemas.microsoft.com/office/drawing/2014/main" id="{54D24689-812E-4502-BE4D-3CF418281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6</xdr:col>
      <xdr:colOff>11206</xdr:colOff>
      <xdr:row>1</xdr:row>
      <xdr:rowOff>445</xdr:rowOff>
    </xdr:from>
    <xdr:to>
      <xdr:col>11</xdr:col>
      <xdr:colOff>541244</xdr:colOff>
      <xdr:row>12</xdr:row>
      <xdr:rowOff>134471</xdr:rowOff>
    </xdr:to>
    <xdr:graphicFrame macro="">
      <xdr:nvGraphicFramePr>
        <xdr:cNvPr id="2" name="Graf 1">
          <a:extLst>
            <a:ext uri="{FF2B5EF4-FFF2-40B4-BE49-F238E27FC236}">
              <a16:creationId xmlns:a16="http://schemas.microsoft.com/office/drawing/2014/main" id="{00000000-0008-0000-30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11206</xdr:colOff>
      <xdr:row>13</xdr:row>
      <xdr:rowOff>44822</xdr:rowOff>
    </xdr:from>
    <xdr:to>
      <xdr:col>11</xdr:col>
      <xdr:colOff>541244</xdr:colOff>
      <xdr:row>24</xdr:row>
      <xdr:rowOff>89200</xdr:rowOff>
    </xdr:to>
    <xdr:graphicFrame macro="">
      <xdr:nvGraphicFramePr>
        <xdr:cNvPr id="5" name="Graf 4">
          <a:extLst>
            <a:ext uri="{FF2B5EF4-FFF2-40B4-BE49-F238E27FC236}">
              <a16:creationId xmlns:a16="http://schemas.microsoft.com/office/drawing/2014/main" id="{77039F21-A2DD-43F6-90C0-806B2E34470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11206</xdr:colOff>
      <xdr:row>25</xdr:row>
      <xdr:rowOff>11204</xdr:rowOff>
    </xdr:from>
    <xdr:to>
      <xdr:col>11</xdr:col>
      <xdr:colOff>605118</xdr:colOff>
      <xdr:row>36</xdr:row>
      <xdr:rowOff>55582</xdr:rowOff>
    </xdr:to>
    <xdr:graphicFrame macro="">
      <xdr:nvGraphicFramePr>
        <xdr:cNvPr id="6" name="Graf 5">
          <a:extLst>
            <a:ext uri="{FF2B5EF4-FFF2-40B4-BE49-F238E27FC236}">
              <a16:creationId xmlns:a16="http://schemas.microsoft.com/office/drawing/2014/main" id="{549FDC03-BAAB-4FCC-A6FC-ED1EC6269D3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4</xdr:row>
      <xdr:rowOff>7620</xdr:rowOff>
    </xdr:from>
    <xdr:to>
      <xdr:col>0</xdr:col>
      <xdr:colOff>123825</xdr:colOff>
      <xdr:row>20</xdr:row>
      <xdr:rowOff>7620</xdr:rowOff>
    </xdr:to>
    <xdr:graphicFrame macro="">
      <xdr:nvGraphicFramePr>
        <xdr:cNvPr id="5" name="Graf 4">
          <a:extLst>
            <a:ext uri="{FF2B5EF4-FFF2-40B4-BE49-F238E27FC236}">
              <a16:creationId xmlns:a16="http://schemas.microsoft.com/office/drawing/2014/main" id="{1399D390-B4A3-48B7-B840-598E0BC58F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6</xdr:col>
      <xdr:colOff>6209</xdr:colOff>
      <xdr:row>56</xdr:row>
      <xdr:rowOff>39549</xdr:rowOff>
    </xdr:from>
    <xdr:to>
      <xdr:col>8</xdr:col>
      <xdr:colOff>22720</xdr:colOff>
      <xdr:row>57</xdr:row>
      <xdr:rowOff>146525</xdr:rowOff>
    </xdr:to>
    <xdr:pic>
      <xdr:nvPicPr>
        <xdr:cNvPr id="2" name="Obrázek 1">
          <a:extLst>
            <a:ext uri="{FF2B5EF4-FFF2-40B4-BE49-F238E27FC236}">
              <a16:creationId xmlns:a16="http://schemas.microsoft.com/office/drawing/2014/main" id="{F09937CC-1291-44B4-8F2A-9FECC5C7BFA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0138" y="9237978"/>
          <a:ext cx="1241153" cy="270261"/>
        </a:xfrm>
        <a:prstGeom prst="rect">
          <a:avLst/>
        </a:prstGeom>
      </xdr:spPr>
    </xdr:pic>
    <xdr:clientData/>
  </xdr:twoCellAnchor>
  <xdr:twoCellAnchor editAs="oneCell">
    <xdr:from>
      <xdr:col>0</xdr:col>
      <xdr:colOff>0</xdr:colOff>
      <xdr:row>52</xdr:row>
      <xdr:rowOff>27215</xdr:rowOff>
    </xdr:from>
    <xdr:to>
      <xdr:col>5</xdr:col>
      <xdr:colOff>397880</xdr:colOff>
      <xdr:row>57</xdr:row>
      <xdr:rowOff>146525</xdr:rowOff>
    </xdr:to>
    <xdr:pic>
      <xdr:nvPicPr>
        <xdr:cNvPr id="5" name="Obrázek 4">
          <a:extLst>
            <a:ext uri="{FF2B5EF4-FFF2-40B4-BE49-F238E27FC236}">
              <a16:creationId xmlns:a16="http://schemas.microsoft.com/office/drawing/2014/main" id="{0F47BB5C-5837-459F-A59F-78751D40D4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572501"/>
          <a:ext cx="3459487" cy="9357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20</xdr:row>
      <xdr:rowOff>100853</xdr:rowOff>
    </xdr:from>
    <xdr:to>
      <xdr:col>15</xdr:col>
      <xdr:colOff>523875</xdr:colOff>
      <xdr:row>44</xdr:row>
      <xdr:rowOff>9253</xdr:rowOff>
    </xdr:to>
    <xdr:graphicFrame macro="">
      <xdr:nvGraphicFramePr>
        <xdr:cNvPr id="2" name="Graf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22860</xdr:rowOff>
    </xdr:from>
    <xdr:to>
      <xdr:col>0</xdr:col>
      <xdr:colOff>123825</xdr:colOff>
      <xdr:row>19</xdr:row>
      <xdr:rowOff>149350</xdr:rowOff>
    </xdr:to>
    <xdr:graphicFrame macro="">
      <xdr:nvGraphicFramePr>
        <xdr:cNvPr id="4" name="Graf 3">
          <a:extLst>
            <a:ext uri="{FF2B5EF4-FFF2-40B4-BE49-F238E27FC236}">
              <a16:creationId xmlns:a16="http://schemas.microsoft.com/office/drawing/2014/main" id="{E2F870E0-36A3-405D-A9F2-B0A3CE48A1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23</xdr:row>
      <xdr:rowOff>104775</xdr:rowOff>
    </xdr:from>
    <xdr:to>
      <xdr:col>7</xdr:col>
      <xdr:colOff>129600</xdr:colOff>
      <xdr:row>42</xdr:row>
      <xdr:rowOff>15876</xdr:rowOff>
    </xdr:to>
    <xdr:graphicFrame macro="">
      <xdr:nvGraphicFramePr>
        <xdr:cNvPr id="5" name="Graf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477838</xdr:colOff>
      <xdr:row>23</xdr:row>
      <xdr:rowOff>104775</xdr:rowOff>
    </xdr:from>
    <xdr:to>
      <xdr:col>13</xdr:col>
      <xdr:colOff>612322</xdr:colOff>
      <xdr:row>42</xdr:row>
      <xdr:rowOff>47625</xdr:rowOff>
    </xdr:to>
    <xdr:graphicFrame macro="">
      <xdr:nvGraphicFramePr>
        <xdr:cNvPr id="2" name="Graf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xdr:row>
      <xdr:rowOff>0</xdr:rowOff>
    </xdr:from>
    <xdr:to>
      <xdr:col>0</xdr:col>
      <xdr:colOff>123825</xdr:colOff>
      <xdr:row>22</xdr:row>
      <xdr:rowOff>150302</xdr:rowOff>
    </xdr:to>
    <xdr:graphicFrame macro="">
      <xdr:nvGraphicFramePr>
        <xdr:cNvPr id="6" name="Graf 5">
          <a:extLst>
            <a:ext uri="{FF2B5EF4-FFF2-40B4-BE49-F238E27FC236}">
              <a16:creationId xmlns:a16="http://schemas.microsoft.com/office/drawing/2014/main" id="{06150D10-98E5-4533-B7EB-9D3C8B265B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8</xdr:col>
      <xdr:colOff>200025</xdr:colOff>
      <xdr:row>20</xdr:row>
      <xdr:rowOff>114300</xdr:rowOff>
    </xdr:from>
    <xdr:to>
      <xdr:col>13</xdr:col>
      <xdr:colOff>653144</xdr:colOff>
      <xdr:row>45</xdr:row>
      <xdr:rowOff>53068</xdr:rowOff>
    </xdr:to>
    <xdr:graphicFrame macro="">
      <xdr:nvGraphicFramePr>
        <xdr:cNvPr id="2" name="Graf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20</xdr:row>
      <xdr:rowOff>114300</xdr:rowOff>
    </xdr:from>
    <xdr:to>
      <xdr:col>8</xdr:col>
      <xdr:colOff>198120</xdr:colOff>
      <xdr:row>43</xdr:row>
      <xdr:rowOff>114300</xdr:rowOff>
    </xdr:to>
    <xdr:graphicFrame macro="">
      <xdr:nvGraphicFramePr>
        <xdr:cNvPr id="3" name="Graf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xdr:row>
      <xdr:rowOff>0</xdr:rowOff>
    </xdr:from>
    <xdr:to>
      <xdr:col>0</xdr:col>
      <xdr:colOff>123825</xdr:colOff>
      <xdr:row>20</xdr:row>
      <xdr:rowOff>76200</xdr:rowOff>
    </xdr:to>
    <xdr:graphicFrame macro="">
      <xdr:nvGraphicFramePr>
        <xdr:cNvPr id="4" name="Graf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20</xdr:row>
      <xdr:rowOff>79375</xdr:rowOff>
    </xdr:from>
    <xdr:to>
      <xdr:col>15</xdr:col>
      <xdr:colOff>600074</xdr:colOff>
      <xdr:row>44</xdr:row>
      <xdr:rowOff>152399</xdr:rowOff>
    </xdr:to>
    <xdr:graphicFrame macro="">
      <xdr:nvGraphicFramePr>
        <xdr:cNvPr id="2" name="Graf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123825</xdr:colOff>
      <xdr:row>19</xdr:row>
      <xdr:rowOff>126490</xdr:rowOff>
    </xdr:to>
    <xdr:graphicFrame macro="">
      <xdr:nvGraphicFramePr>
        <xdr:cNvPr id="5" name="Graf 4">
          <a:extLst>
            <a:ext uri="{FF2B5EF4-FFF2-40B4-BE49-F238E27FC236}">
              <a16:creationId xmlns:a16="http://schemas.microsoft.com/office/drawing/2014/main" id="{AA90C2FA-292E-418A-9BC0-FB1AB36AF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508000</xdr:colOff>
      <xdr:row>1</xdr:row>
      <xdr:rowOff>6892</xdr:rowOff>
    </xdr:from>
    <xdr:to>
      <xdr:col>11</xdr:col>
      <xdr:colOff>508000</xdr:colOff>
      <xdr:row>14</xdr:row>
      <xdr:rowOff>111125</xdr:rowOff>
    </xdr:to>
    <xdr:graphicFrame macro="">
      <xdr:nvGraphicFramePr>
        <xdr:cNvPr id="2" name="Graf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111125</xdr:colOff>
      <xdr:row>1</xdr:row>
      <xdr:rowOff>6892</xdr:rowOff>
    </xdr:from>
    <xdr:to>
      <xdr:col>8</xdr:col>
      <xdr:colOff>498750</xdr:colOff>
      <xdr:row>16</xdr:row>
      <xdr:rowOff>32021</xdr:rowOff>
    </xdr:to>
    <xdr:graphicFrame macro="">
      <xdr:nvGraphicFramePr>
        <xdr:cNvPr id="3" name="Graf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508000</xdr:colOff>
      <xdr:row>16</xdr:row>
      <xdr:rowOff>86266</xdr:rowOff>
    </xdr:from>
    <xdr:to>
      <xdr:col>11</xdr:col>
      <xdr:colOff>523874</xdr:colOff>
      <xdr:row>28</xdr:row>
      <xdr:rowOff>79375</xdr:rowOff>
    </xdr:to>
    <xdr:graphicFrame macro="">
      <xdr:nvGraphicFramePr>
        <xdr:cNvPr id="4" name="Graf 3">
          <a:extLst>
            <a:ext uri="{FF2B5EF4-FFF2-40B4-BE49-F238E27FC236}">
              <a16:creationId xmlns:a16="http://schemas.microsoft.com/office/drawing/2014/main" id="{00000000-0008-0000-0C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111125</xdr:colOff>
      <xdr:row>16</xdr:row>
      <xdr:rowOff>86266</xdr:rowOff>
    </xdr:from>
    <xdr:to>
      <xdr:col>8</xdr:col>
      <xdr:colOff>484189</xdr:colOff>
      <xdr:row>28</xdr:row>
      <xdr:rowOff>149766</xdr:rowOff>
    </xdr:to>
    <xdr:graphicFrame macro="">
      <xdr:nvGraphicFramePr>
        <xdr:cNvPr id="5" name="Graf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508000</xdr:colOff>
      <xdr:row>30</xdr:row>
      <xdr:rowOff>38641</xdr:rowOff>
    </xdr:from>
    <xdr:to>
      <xdr:col>11</xdr:col>
      <xdr:colOff>539750</xdr:colOff>
      <xdr:row>40</xdr:row>
      <xdr:rowOff>50255</xdr:rowOff>
    </xdr:to>
    <xdr:graphicFrame macro="">
      <xdr:nvGraphicFramePr>
        <xdr:cNvPr id="6" name="Graf 5">
          <a:extLst>
            <a:ext uri="{FF2B5EF4-FFF2-40B4-BE49-F238E27FC236}">
              <a16:creationId xmlns:a16="http://schemas.microsoft.com/office/drawing/2014/main" id="{00000000-0008-0000-0C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111125</xdr:colOff>
      <xdr:row>30</xdr:row>
      <xdr:rowOff>38641</xdr:rowOff>
    </xdr:from>
    <xdr:to>
      <xdr:col>8</xdr:col>
      <xdr:colOff>571500</xdr:colOff>
      <xdr:row>39</xdr:row>
      <xdr:rowOff>116112</xdr:rowOff>
    </xdr:to>
    <xdr:graphicFrame macro="">
      <xdr:nvGraphicFramePr>
        <xdr:cNvPr id="7" name="Graf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21</xdr:row>
      <xdr:rowOff>14287</xdr:rowOff>
    </xdr:from>
    <xdr:to>
      <xdr:col>0</xdr:col>
      <xdr:colOff>152400</xdr:colOff>
      <xdr:row>27</xdr:row>
      <xdr:rowOff>152400</xdr:rowOff>
    </xdr:to>
    <xdr:graphicFrame macro="">
      <xdr:nvGraphicFramePr>
        <xdr:cNvPr id="8" name="Graf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35</xdr:row>
      <xdr:rowOff>14286</xdr:rowOff>
    </xdr:from>
    <xdr:to>
      <xdr:col>0</xdr:col>
      <xdr:colOff>114300</xdr:colOff>
      <xdr:row>38</xdr:row>
      <xdr:rowOff>9524</xdr:rowOff>
    </xdr:to>
    <xdr:graphicFrame macro="">
      <xdr:nvGraphicFramePr>
        <xdr:cNvPr id="9" name="Graf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6</xdr:row>
      <xdr:rowOff>14287</xdr:rowOff>
    </xdr:from>
    <xdr:to>
      <xdr:col>0</xdr:col>
      <xdr:colOff>152400</xdr:colOff>
      <xdr:row>14</xdr:row>
      <xdr:rowOff>0</xdr:rowOff>
    </xdr:to>
    <xdr:graphicFrame macro="">
      <xdr:nvGraphicFramePr>
        <xdr:cNvPr id="10" name="Graf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theme/theme1.xml><?xml version="1.0" encoding="utf-8"?>
<a:theme xmlns:a="http://schemas.openxmlformats.org/drawingml/2006/main" name="Motiv_ERU_2206">
  <a:themeElements>
    <a:clrScheme name="ERU">
      <a:dk1>
        <a:srgbClr val="262626"/>
      </a:dk1>
      <a:lt1>
        <a:sysClr val="window" lastClr="FFFFFF"/>
      </a:lt1>
      <a:dk2>
        <a:srgbClr val="233060"/>
      </a:dk2>
      <a:lt2>
        <a:srgbClr val="D0D0D0"/>
      </a:lt2>
      <a:accent1>
        <a:srgbClr val="233060"/>
      </a:accent1>
      <a:accent2>
        <a:srgbClr val="5A6588"/>
      </a:accent2>
      <a:accent3>
        <a:srgbClr val="9198B0"/>
      </a:accent3>
      <a:accent4>
        <a:srgbClr val="C8CBD7"/>
      </a:accent4>
      <a:accent5>
        <a:srgbClr val="DF2B20"/>
      </a:accent5>
      <a:accent6>
        <a:srgbClr val="E86158"/>
      </a:accent6>
      <a:hlink>
        <a:srgbClr val="0563C1"/>
      </a:hlink>
      <a:folHlink>
        <a:srgbClr val="DF2B20"/>
      </a:folHlink>
    </a:clrScheme>
    <a:fontScheme name="Výchozí">
      <a:majorFont>
        <a:latin typeface="Arial"/>
        <a:ea typeface=""/>
        <a:cs typeface=""/>
      </a:majorFont>
      <a:minorFont>
        <a:latin typeface="Arial"/>
        <a:ea typeface=""/>
        <a:cs typeface=""/>
      </a:minorFont>
    </a:fontScheme>
    <a:fmtScheme name="Motiv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Motiv_ERU" id="{9FFB561D-4E9C-47DD-93C1-073C5FD388E9}" vid="{664F4A23-A473-446F-B730-8F377D84977F}"/>
    </a:ext>
  </a:extLst>
</a:theme>
</file>

<file path=xl/theme/themeOverride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50.bin"/><Relationship Id="rId1" Type="http://schemas.openxmlformats.org/officeDocument/2006/relationships/hyperlink" Target="mailto:teplo.statistika@eru.cz"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2C69A-B170-4D1D-B463-105E4FC93B65}">
  <dimension ref="A1:K50"/>
  <sheetViews>
    <sheetView showGridLines="0" tabSelected="1" showWhiteSpace="0" view="pageBreakPreview" zoomScale="70" zoomScaleNormal="58" zoomScaleSheetLayoutView="70" zoomScalePageLayoutView="70" workbookViewId="0">
      <selection activeCell="R2" sqref="R2"/>
    </sheetView>
  </sheetViews>
  <sheetFormatPr defaultColWidth="9.109375" defaultRowHeight="13.2" x14ac:dyDescent="0.25"/>
  <cols>
    <col min="1" max="1" width="41.5546875" style="255" customWidth="1"/>
    <col min="2" max="2" width="50.44140625" style="255" customWidth="1"/>
    <col min="3" max="9" width="9.88671875" style="255" customWidth="1"/>
    <col min="10" max="10" width="10.33203125" style="255" customWidth="1"/>
    <col min="11" max="16384" width="9.109375" style="255"/>
  </cols>
  <sheetData>
    <row r="1" spans="1:11" ht="399.75" customHeight="1" x14ac:dyDescent="0.25">
      <c r="A1" s="354" t="s">
        <v>323</v>
      </c>
      <c r="B1" s="355"/>
    </row>
    <row r="2" spans="1:11" ht="400.2" customHeight="1" x14ac:dyDescent="0.25">
      <c r="A2" s="270"/>
      <c r="B2" s="269"/>
      <c r="C2" s="268"/>
      <c r="D2" s="268"/>
      <c r="E2" s="268"/>
      <c r="F2" s="268"/>
      <c r="G2" s="268"/>
      <c r="H2" s="268"/>
      <c r="I2" s="268"/>
      <c r="J2" s="268"/>
      <c r="K2" s="255" t="s">
        <v>211</v>
      </c>
    </row>
    <row r="3" spans="1:11" x14ac:dyDescent="0.25">
      <c r="B3" s="267"/>
      <c r="D3" s="266"/>
      <c r="E3" s="265"/>
      <c r="F3" s="265"/>
      <c r="G3" s="265"/>
      <c r="J3" s="259"/>
    </row>
    <row r="9" spans="1:11" x14ac:dyDescent="0.25">
      <c r="B9" s="264"/>
      <c r="I9" s="263"/>
    </row>
    <row r="10" spans="1:11" x14ac:dyDescent="0.25">
      <c r="B10" s="258"/>
      <c r="C10" s="257"/>
    </row>
    <row r="11" spans="1:11" x14ac:dyDescent="0.25">
      <c r="B11" s="258"/>
      <c r="C11" s="257"/>
    </row>
    <row r="12" spans="1:11" x14ac:dyDescent="0.25">
      <c r="B12" s="258"/>
      <c r="C12" s="257"/>
    </row>
    <row r="13" spans="1:11" x14ac:dyDescent="0.25">
      <c r="A13" s="260"/>
      <c r="B13" s="262"/>
      <c r="C13" s="261"/>
      <c r="D13" s="260"/>
      <c r="E13" s="260"/>
      <c r="F13" s="260"/>
      <c r="G13" s="260"/>
      <c r="H13" s="260"/>
      <c r="I13" s="260"/>
      <c r="J13" s="260"/>
    </row>
    <row r="14" spans="1:11" x14ac:dyDescent="0.25">
      <c r="A14" s="260"/>
      <c r="B14" s="262"/>
      <c r="C14" s="261"/>
      <c r="D14" s="260"/>
      <c r="E14" s="260"/>
      <c r="F14" s="260"/>
      <c r="G14" s="260"/>
      <c r="H14" s="260"/>
      <c r="I14" s="260"/>
      <c r="J14" s="260"/>
    </row>
    <row r="15" spans="1:11" x14ac:dyDescent="0.25">
      <c r="A15" s="260"/>
      <c r="B15" s="262"/>
      <c r="C15" s="261"/>
      <c r="D15" s="260"/>
      <c r="E15" s="260"/>
      <c r="F15" s="260"/>
      <c r="G15" s="260"/>
      <c r="H15" s="260"/>
      <c r="I15" s="260"/>
      <c r="J15" s="260"/>
    </row>
    <row r="16" spans="1:11" x14ac:dyDescent="0.25">
      <c r="A16" s="260"/>
      <c r="B16" s="262"/>
      <c r="C16" s="261"/>
      <c r="D16" s="260"/>
      <c r="E16" s="260"/>
      <c r="F16" s="260"/>
      <c r="G16" s="260"/>
      <c r="H16" s="260"/>
      <c r="I16" s="260"/>
      <c r="J16" s="260"/>
    </row>
    <row r="17" spans="1:10" x14ac:dyDescent="0.25">
      <c r="A17" s="260"/>
      <c r="B17" s="262"/>
      <c r="C17" s="261"/>
      <c r="D17" s="260"/>
      <c r="E17" s="260"/>
      <c r="F17" s="260"/>
      <c r="G17" s="260"/>
      <c r="H17" s="260"/>
      <c r="I17" s="260"/>
      <c r="J17" s="260"/>
    </row>
    <row r="18" spans="1:10" x14ac:dyDescent="0.25">
      <c r="A18" s="260"/>
      <c r="B18" s="262"/>
      <c r="C18" s="261"/>
      <c r="D18" s="260"/>
      <c r="E18" s="260"/>
      <c r="F18" s="260"/>
      <c r="G18" s="260"/>
      <c r="H18" s="260"/>
      <c r="I18" s="260"/>
      <c r="J18" s="260"/>
    </row>
    <row r="19" spans="1:10" x14ac:dyDescent="0.25">
      <c r="A19" s="260"/>
      <c r="B19" s="262"/>
      <c r="C19" s="261"/>
      <c r="D19" s="260"/>
      <c r="E19" s="260"/>
      <c r="F19" s="260"/>
      <c r="G19" s="260"/>
      <c r="H19" s="260"/>
      <c r="I19" s="260"/>
      <c r="J19" s="260"/>
    </row>
    <row r="21" spans="1:10" x14ac:dyDescent="0.25">
      <c r="A21" s="260"/>
      <c r="B21" s="262"/>
      <c r="C21" s="261"/>
      <c r="D21" s="260"/>
      <c r="E21" s="260"/>
      <c r="F21" s="260"/>
      <c r="G21" s="260"/>
      <c r="H21" s="260"/>
      <c r="I21" s="260"/>
      <c r="J21" s="260"/>
    </row>
    <row r="22" spans="1:10" x14ac:dyDescent="0.25">
      <c r="A22" s="260"/>
      <c r="B22" s="262"/>
      <c r="C22" s="261"/>
      <c r="D22" s="260"/>
      <c r="E22" s="260"/>
      <c r="F22" s="260"/>
      <c r="G22" s="260"/>
      <c r="H22" s="260"/>
      <c r="I22" s="260"/>
      <c r="J22" s="260"/>
    </row>
    <row r="23" spans="1:10" x14ac:dyDescent="0.25">
      <c r="A23" s="260"/>
      <c r="B23" s="262"/>
      <c r="C23" s="261"/>
      <c r="D23" s="260"/>
      <c r="E23" s="260"/>
      <c r="F23" s="260"/>
      <c r="G23" s="260"/>
      <c r="H23" s="260"/>
      <c r="I23" s="260"/>
      <c r="J23" s="260"/>
    </row>
    <row r="25" spans="1:10" x14ac:dyDescent="0.25">
      <c r="A25" s="260"/>
      <c r="C25" s="261"/>
      <c r="D25" s="260"/>
      <c r="E25" s="260"/>
      <c r="F25" s="260"/>
      <c r="G25" s="260"/>
      <c r="H25" s="260"/>
      <c r="I25" s="260"/>
      <c r="J25" s="260"/>
    </row>
    <row r="26" spans="1:10" x14ac:dyDescent="0.25">
      <c r="A26" s="260"/>
      <c r="C26" s="261"/>
      <c r="D26" s="260"/>
      <c r="E26" s="260"/>
      <c r="F26" s="260"/>
      <c r="G26" s="260"/>
      <c r="H26" s="260"/>
      <c r="I26" s="260"/>
      <c r="J26" s="260"/>
    </row>
    <row r="27" spans="1:10" x14ac:dyDescent="0.25">
      <c r="A27" s="260"/>
      <c r="C27" s="261"/>
      <c r="D27" s="260"/>
      <c r="E27" s="260"/>
      <c r="F27" s="260"/>
      <c r="G27" s="260"/>
      <c r="H27" s="260"/>
      <c r="I27" s="260"/>
      <c r="J27" s="260"/>
    </row>
    <row r="28" spans="1:10" x14ac:dyDescent="0.25">
      <c r="A28" s="356"/>
      <c r="B28" s="356"/>
      <c r="C28" s="356"/>
      <c r="D28" s="356"/>
      <c r="E28" s="356"/>
      <c r="F28" s="356"/>
      <c r="G28" s="356"/>
      <c r="H28" s="356"/>
      <c r="I28" s="356"/>
      <c r="J28" s="356"/>
    </row>
    <row r="29" spans="1:10" x14ac:dyDescent="0.25">
      <c r="A29" s="260"/>
      <c r="B29" s="262"/>
      <c r="C29" s="261"/>
      <c r="D29" s="260"/>
      <c r="E29" s="260"/>
      <c r="F29" s="260"/>
      <c r="G29" s="260"/>
      <c r="H29" s="260"/>
      <c r="I29" s="260"/>
      <c r="J29" s="260"/>
    </row>
    <row r="31" spans="1:10" x14ac:dyDescent="0.25">
      <c r="A31" s="260"/>
      <c r="B31" s="262"/>
      <c r="C31" s="261"/>
      <c r="D31" s="260"/>
      <c r="E31" s="260"/>
      <c r="F31" s="260"/>
      <c r="G31" s="260"/>
      <c r="H31" s="260"/>
      <c r="I31" s="260"/>
      <c r="J31" s="260"/>
    </row>
    <row r="32" spans="1:10" x14ac:dyDescent="0.25">
      <c r="A32" s="260"/>
      <c r="B32" s="262"/>
      <c r="C32" s="261"/>
      <c r="D32" s="260"/>
      <c r="E32" s="260"/>
      <c r="F32" s="260"/>
      <c r="G32" s="260"/>
      <c r="H32" s="260"/>
      <c r="I32" s="260"/>
      <c r="J32" s="260"/>
    </row>
    <row r="33" spans="1:10" x14ac:dyDescent="0.25">
      <c r="A33" s="357"/>
      <c r="B33" s="357"/>
      <c r="C33" s="357"/>
      <c r="D33" s="357"/>
      <c r="E33" s="357"/>
      <c r="F33" s="357"/>
      <c r="G33" s="357"/>
      <c r="H33" s="357"/>
      <c r="I33" s="357"/>
      <c r="J33" s="357"/>
    </row>
    <row r="34" spans="1:10" x14ac:dyDescent="0.25">
      <c r="B34" s="259"/>
      <c r="C34" s="259"/>
      <c r="D34" s="259"/>
      <c r="E34" s="259"/>
      <c r="F34" s="259"/>
      <c r="G34" s="259"/>
      <c r="H34" s="259"/>
      <c r="I34" s="259"/>
      <c r="J34" s="259"/>
    </row>
    <row r="37" spans="1:10" x14ac:dyDescent="0.25">
      <c r="B37" s="258"/>
      <c r="C37" s="257"/>
    </row>
    <row r="39" spans="1:10" x14ac:dyDescent="0.25">
      <c r="B39" s="256"/>
      <c r="C39" s="256"/>
      <c r="D39" s="256"/>
      <c r="E39" s="256"/>
      <c r="F39" s="256"/>
      <c r="G39" s="256"/>
      <c r="H39" s="256"/>
      <c r="I39" s="256"/>
    </row>
    <row r="50" spans="1:10" x14ac:dyDescent="0.25">
      <c r="A50" s="358"/>
      <c r="B50" s="358"/>
      <c r="C50" s="358"/>
      <c r="D50" s="358"/>
      <c r="E50" s="358"/>
      <c r="F50" s="358"/>
      <c r="G50" s="358"/>
      <c r="H50" s="358"/>
      <c r="I50" s="358"/>
      <c r="J50" s="358"/>
    </row>
  </sheetData>
  <mergeCells count="4">
    <mergeCell ref="A1:B1"/>
    <mergeCell ref="A28:J28"/>
    <mergeCell ref="A33:J33"/>
    <mergeCell ref="A50:J50"/>
  </mergeCells>
  <printOptions verticalCentered="1"/>
  <pageMargins left="0.59055118110236227" right="0.59055118110236227" top="0.39370078740157483" bottom="0.59055118110236227" header="0" footer="0"/>
  <pageSetup paperSize="9" scale="99"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1"/>
  <dimension ref="A1:V49"/>
  <sheetViews>
    <sheetView showGridLines="0" view="pageBreakPreview" zoomScaleNormal="70" zoomScaleSheetLayoutView="100" workbookViewId="0">
      <selection activeCell="Q32" sqref="Q32"/>
    </sheetView>
  </sheetViews>
  <sheetFormatPr defaultColWidth="9.109375" defaultRowHeight="13.2" x14ac:dyDescent="0.25"/>
  <cols>
    <col min="1" max="1" width="30.88671875" style="2" customWidth="1"/>
    <col min="2" max="13" width="8.5546875" style="2" customWidth="1"/>
    <col min="14" max="14" width="10.44140625" style="2" customWidth="1"/>
    <col min="15" max="15" width="8.44140625" style="2" customWidth="1"/>
    <col min="16" max="16" width="11.44140625" style="2" bestFit="1" customWidth="1"/>
    <col min="17" max="16384" width="9.109375" style="2"/>
  </cols>
  <sheetData>
    <row r="1" spans="1:22" ht="21" x14ac:dyDescent="0.4">
      <c r="A1" s="178" t="s">
        <v>252</v>
      </c>
      <c r="N1" s="245" t="str">
        <f>'3'!N1</f>
        <v>II. čtvrtletí 2022</v>
      </c>
    </row>
    <row r="2" spans="1:22" s="66" customFormat="1" ht="17.399999999999999" x14ac:dyDescent="0.3">
      <c r="A2" s="241" t="s">
        <v>253</v>
      </c>
      <c r="B2" s="23"/>
      <c r="C2" s="23"/>
      <c r="D2" s="23"/>
      <c r="E2" s="23"/>
      <c r="F2" s="23"/>
      <c r="G2" s="23"/>
      <c r="H2" s="23"/>
      <c r="I2" s="23"/>
      <c r="J2" s="23"/>
      <c r="K2" s="23"/>
      <c r="L2" s="23"/>
      <c r="M2" s="23"/>
    </row>
    <row r="3" spans="1:22" s="7" customFormat="1" ht="6" customHeight="1" x14ac:dyDescent="0.2"/>
    <row r="4" spans="1:22" s="7" customFormat="1" ht="12" x14ac:dyDescent="0.2">
      <c r="A4" s="367">
        <v>2022</v>
      </c>
      <c r="B4" s="368" t="s">
        <v>42</v>
      </c>
      <c r="C4" s="369"/>
      <c r="D4" s="370"/>
      <c r="E4" s="369" t="s">
        <v>43</v>
      </c>
      <c r="F4" s="369"/>
      <c r="G4" s="369"/>
      <c r="H4" s="368" t="s">
        <v>44</v>
      </c>
      <c r="I4" s="369"/>
      <c r="J4" s="370"/>
      <c r="K4" s="368" t="s">
        <v>45</v>
      </c>
      <c r="L4" s="369"/>
      <c r="M4" s="370"/>
      <c r="N4" s="212" t="s">
        <v>7</v>
      </c>
    </row>
    <row r="5" spans="1:22" s="7" customFormat="1" ht="12" customHeight="1" x14ac:dyDescent="0.2">
      <c r="A5" s="367"/>
      <c r="B5" s="283" t="s">
        <v>8</v>
      </c>
      <c r="C5" s="273" t="s">
        <v>9</v>
      </c>
      <c r="D5" s="284" t="s">
        <v>10</v>
      </c>
      <c r="E5" s="196" t="s">
        <v>11</v>
      </c>
      <c r="F5" s="196" t="s">
        <v>12</v>
      </c>
      <c r="G5" s="196" t="s">
        <v>13</v>
      </c>
      <c r="H5" s="283" t="s">
        <v>14</v>
      </c>
      <c r="I5" s="273" t="s">
        <v>15</v>
      </c>
      <c r="J5" s="284" t="s">
        <v>16</v>
      </c>
      <c r="K5" s="283" t="s">
        <v>17</v>
      </c>
      <c r="L5" s="273" t="s">
        <v>18</v>
      </c>
      <c r="M5" s="284" t="s">
        <v>19</v>
      </c>
      <c r="N5" s="197"/>
    </row>
    <row r="6" spans="1:22" s="7" customFormat="1" ht="12" customHeight="1" x14ac:dyDescent="0.2">
      <c r="A6" s="375" t="s">
        <v>116</v>
      </c>
      <c r="B6" s="376">
        <f>SUM(B7:D7)</f>
        <v>31766.943066908316</v>
      </c>
      <c r="C6" s="377"/>
      <c r="D6" s="378"/>
      <c r="E6" s="377">
        <f>SUM(E7:G7)</f>
        <v>14646.275172934929</v>
      </c>
      <c r="F6" s="377"/>
      <c r="G6" s="377"/>
      <c r="H6" s="379">
        <f>SUM(H7:J7)</f>
        <v>0</v>
      </c>
      <c r="I6" s="380"/>
      <c r="J6" s="381"/>
      <c r="K6" s="379">
        <f>SUM(K7:M7)</f>
        <v>0</v>
      </c>
      <c r="L6" s="380"/>
      <c r="M6" s="381"/>
      <c r="N6" s="362">
        <f>SUM(B7:M7)</f>
        <v>46413.218239843241</v>
      </c>
    </row>
    <row r="7" spans="1:22" s="64" customFormat="1" ht="12" customHeight="1" x14ac:dyDescent="0.2">
      <c r="A7" s="375"/>
      <c r="B7" s="287">
        <f>SUM(B8:B23)</f>
        <v>12062.466687410544</v>
      </c>
      <c r="C7" s="271">
        <f t="shared" ref="C7:M7" si="0">SUM(C8:C23)</f>
        <v>9794.0555228109897</v>
      </c>
      <c r="D7" s="288">
        <f t="shared" si="0"/>
        <v>9910.4208566867819</v>
      </c>
      <c r="E7" s="353">
        <f t="shared" si="0"/>
        <v>7717.9541998433297</v>
      </c>
      <c r="F7" s="353">
        <f t="shared" si="0"/>
        <v>3943.7709436005703</v>
      </c>
      <c r="G7" s="353">
        <f t="shared" si="0"/>
        <v>2984.5500294910294</v>
      </c>
      <c r="H7" s="322">
        <f t="shared" si="0"/>
        <v>0</v>
      </c>
      <c r="I7" s="321">
        <f t="shared" si="0"/>
        <v>0</v>
      </c>
      <c r="J7" s="323">
        <f t="shared" si="0"/>
        <v>0</v>
      </c>
      <c r="K7" s="322">
        <f t="shared" si="0"/>
        <v>0</v>
      </c>
      <c r="L7" s="321">
        <f t="shared" si="0"/>
        <v>0</v>
      </c>
      <c r="M7" s="323">
        <f t="shared" si="0"/>
        <v>0</v>
      </c>
      <c r="N7" s="362"/>
      <c r="P7" s="134"/>
      <c r="Q7" s="134"/>
      <c r="R7" s="134"/>
      <c r="S7" s="134"/>
      <c r="T7" s="134"/>
    </row>
    <row r="8" spans="1:22" s="7" customFormat="1" ht="12" customHeight="1" x14ac:dyDescent="0.2">
      <c r="A8" s="169" t="s">
        <v>40</v>
      </c>
      <c r="B8" s="285">
        <v>949.17674099999999</v>
      </c>
      <c r="C8" s="272">
        <v>871.10242000000028</v>
      </c>
      <c r="D8" s="286">
        <v>879.82284399999992</v>
      </c>
      <c r="E8" s="299">
        <v>757.61013499999956</v>
      </c>
      <c r="F8" s="299">
        <v>478.22865800000005</v>
      </c>
      <c r="G8" s="299">
        <v>337.19264699999997</v>
      </c>
      <c r="H8" s="318">
        <v>0</v>
      </c>
      <c r="I8" s="319">
        <v>0</v>
      </c>
      <c r="J8" s="320">
        <v>0</v>
      </c>
      <c r="K8" s="318">
        <v>0</v>
      </c>
      <c r="L8" s="319">
        <v>0</v>
      </c>
      <c r="M8" s="320">
        <v>0</v>
      </c>
      <c r="N8" s="192">
        <f>SUM(B8:M8)</f>
        <v>4273.1334449999995</v>
      </c>
      <c r="P8" s="8"/>
      <c r="Q8" s="128"/>
      <c r="R8" s="128"/>
      <c r="S8" s="128"/>
      <c r="T8" s="128"/>
      <c r="U8" s="41"/>
    </row>
    <row r="9" spans="1:22" s="7" customFormat="1" ht="12" customHeight="1" x14ac:dyDescent="0.2">
      <c r="A9" s="169" t="s">
        <v>39</v>
      </c>
      <c r="B9" s="285">
        <v>66.054242000000002</v>
      </c>
      <c r="C9" s="272">
        <v>55.840565000000012</v>
      </c>
      <c r="D9" s="286">
        <v>60.116489000000023</v>
      </c>
      <c r="E9" s="299">
        <v>53.725656999999998</v>
      </c>
      <c r="F9" s="299">
        <v>38.976360000000007</v>
      </c>
      <c r="G9" s="299">
        <v>31.356351999999998</v>
      </c>
      <c r="H9" s="318">
        <v>0</v>
      </c>
      <c r="I9" s="319">
        <v>0</v>
      </c>
      <c r="J9" s="320">
        <v>0</v>
      </c>
      <c r="K9" s="318">
        <v>0</v>
      </c>
      <c r="L9" s="319">
        <v>0</v>
      </c>
      <c r="M9" s="320">
        <v>0</v>
      </c>
      <c r="N9" s="192">
        <f>SUM(B9:M9)</f>
        <v>306.06966500000004</v>
      </c>
      <c r="P9" s="8"/>
      <c r="Q9" s="128"/>
      <c r="R9" s="128"/>
      <c r="S9" s="128"/>
      <c r="T9" s="128"/>
      <c r="U9" s="41"/>
    </row>
    <row r="10" spans="1:22" s="7" customFormat="1" ht="12" customHeight="1" x14ac:dyDescent="0.2">
      <c r="A10" s="169" t="s">
        <v>38</v>
      </c>
      <c r="B10" s="285">
        <v>1458.0229449999999</v>
      </c>
      <c r="C10" s="272">
        <v>1075.556284</v>
      </c>
      <c r="D10" s="286">
        <v>1113.4044820000001</v>
      </c>
      <c r="E10" s="299">
        <v>774.86625400000014</v>
      </c>
      <c r="F10" s="299">
        <v>296.40556900000001</v>
      </c>
      <c r="G10" s="299">
        <v>205.42004300000002</v>
      </c>
      <c r="H10" s="318">
        <v>0</v>
      </c>
      <c r="I10" s="319">
        <v>0</v>
      </c>
      <c r="J10" s="320">
        <v>0</v>
      </c>
      <c r="K10" s="318">
        <v>0</v>
      </c>
      <c r="L10" s="319">
        <v>0</v>
      </c>
      <c r="M10" s="320">
        <v>0</v>
      </c>
      <c r="N10" s="192">
        <f>SUM(B10:M10)</f>
        <v>4923.675577</v>
      </c>
      <c r="P10" s="8"/>
      <c r="Q10" s="128"/>
      <c r="R10" s="128"/>
      <c r="S10" s="128"/>
      <c r="T10" s="128"/>
      <c r="U10" s="41"/>
    </row>
    <row r="11" spans="1:22" s="7" customFormat="1" ht="12" customHeight="1" x14ac:dyDescent="0.2">
      <c r="A11" s="169" t="s">
        <v>60</v>
      </c>
      <c r="B11" s="285">
        <v>3.85473</v>
      </c>
      <c r="C11" s="272">
        <v>4.3682499999999997</v>
      </c>
      <c r="D11" s="286">
        <v>5.0499799999999997</v>
      </c>
      <c r="E11" s="299">
        <v>4.3280000000000003</v>
      </c>
      <c r="F11" s="299">
        <v>2.7314259999999999</v>
      </c>
      <c r="G11" s="299">
        <v>2.5063519999999997</v>
      </c>
      <c r="H11" s="318">
        <v>0</v>
      </c>
      <c r="I11" s="319">
        <v>0</v>
      </c>
      <c r="J11" s="320">
        <v>0</v>
      </c>
      <c r="K11" s="318">
        <v>0</v>
      </c>
      <c r="L11" s="319">
        <v>0</v>
      </c>
      <c r="M11" s="320">
        <v>0</v>
      </c>
      <c r="N11" s="192">
        <f t="shared" ref="N11:N21" si="1">SUM(B11:M11)</f>
        <v>22.838737999999999</v>
      </c>
      <c r="P11" s="8"/>
      <c r="Q11" s="128"/>
      <c r="R11" s="128"/>
      <c r="S11" s="128"/>
      <c r="T11" s="128"/>
      <c r="U11" s="41"/>
    </row>
    <row r="12" spans="1:22" s="7" customFormat="1" ht="12" customHeight="1" x14ac:dyDescent="0.2">
      <c r="A12" s="169" t="s">
        <v>61</v>
      </c>
      <c r="B12" s="285">
        <v>1.25284</v>
      </c>
      <c r="C12" s="272">
        <v>1.0353299999999999</v>
      </c>
      <c r="D12" s="286">
        <v>0.94023800000000002</v>
      </c>
      <c r="E12" s="299">
        <v>1.1333739999999999</v>
      </c>
      <c r="F12" s="299">
        <v>1.2271700000000001</v>
      </c>
      <c r="G12" s="299">
        <v>1.1207199999999999</v>
      </c>
      <c r="H12" s="318">
        <v>0</v>
      </c>
      <c r="I12" s="319">
        <v>0</v>
      </c>
      <c r="J12" s="320">
        <v>0</v>
      </c>
      <c r="K12" s="318">
        <v>0</v>
      </c>
      <c r="L12" s="319">
        <v>0</v>
      </c>
      <c r="M12" s="320">
        <v>0</v>
      </c>
      <c r="N12" s="192">
        <f t="shared" si="1"/>
        <v>6.7096719999999994</v>
      </c>
      <c r="P12" s="8"/>
      <c r="Q12" s="128"/>
      <c r="R12" s="128"/>
      <c r="S12" s="128"/>
      <c r="T12" s="128"/>
      <c r="U12" s="41"/>
    </row>
    <row r="13" spans="1:22" s="7" customFormat="1" ht="12" customHeight="1" x14ac:dyDescent="0.2">
      <c r="A13" s="169" t="s">
        <v>62</v>
      </c>
      <c r="B13" s="285">
        <v>1.585E-2</v>
      </c>
      <c r="C13" s="272">
        <v>2.6810000000000004E-2</v>
      </c>
      <c r="D13" s="286">
        <v>7.5740000000000002E-2</v>
      </c>
      <c r="E13" s="299">
        <v>6.9809999999999983E-2</v>
      </c>
      <c r="F13" s="299">
        <v>8.6279999999999996E-2</v>
      </c>
      <c r="G13" s="299">
        <v>9.8789999999999989E-2</v>
      </c>
      <c r="H13" s="318">
        <v>0</v>
      </c>
      <c r="I13" s="319">
        <v>0</v>
      </c>
      <c r="J13" s="320">
        <v>0</v>
      </c>
      <c r="K13" s="318">
        <v>0</v>
      </c>
      <c r="L13" s="319">
        <v>0</v>
      </c>
      <c r="M13" s="320">
        <v>0</v>
      </c>
      <c r="N13" s="192">
        <f t="shared" si="1"/>
        <v>0.37328</v>
      </c>
      <c r="P13" s="8"/>
      <c r="Q13" s="128"/>
      <c r="R13" s="128"/>
      <c r="S13" s="128"/>
      <c r="T13" s="128"/>
      <c r="U13" s="41"/>
      <c r="V13" s="131"/>
    </row>
    <row r="14" spans="1:22" s="7" customFormat="1" ht="12" customHeight="1" x14ac:dyDescent="0.2">
      <c r="A14" s="169" t="s">
        <v>37</v>
      </c>
      <c r="B14" s="285">
        <v>5465.3145810000005</v>
      </c>
      <c r="C14" s="272">
        <v>4432.1945669999996</v>
      </c>
      <c r="D14" s="286">
        <v>4545.8975560000017</v>
      </c>
      <c r="E14" s="299">
        <v>3447.6626399999996</v>
      </c>
      <c r="F14" s="299">
        <v>1572.2970600000001</v>
      </c>
      <c r="G14" s="299">
        <v>1196.3400580000002</v>
      </c>
      <c r="H14" s="318">
        <v>0</v>
      </c>
      <c r="I14" s="319">
        <v>0</v>
      </c>
      <c r="J14" s="320">
        <v>0</v>
      </c>
      <c r="K14" s="318">
        <v>0</v>
      </c>
      <c r="L14" s="319">
        <v>0</v>
      </c>
      <c r="M14" s="320">
        <v>0</v>
      </c>
      <c r="N14" s="192">
        <f t="shared" si="1"/>
        <v>20659.706462000006</v>
      </c>
      <c r="P14" s="8"/>
      <c r="Q14" s="128"/>
      <c r="R14" s="128"/>
      <c r="S14" s="128"/>
      <c r="T14" s="128"/>
      <c r="U14" s="41"/>
      <c r="V14" s="131"/>
    </row>
    <row r="15" spans="1:22" s="7" customFormat="1" ht="12" customHeight="1" x14ac:dyDescent="0.2">
      <c r="A15" s="169" t="s">
        <v>72</v>
      </c>
      <c r="B15" s="285">
        <v>35.590720000000005</v>
      </c>
      <c r="C15" s="272">
        <v>28.72907</v>
      </c>
      <c r="D15" s="286">
        <v>27.837010000000003</v>
      </c>
      <c r="E15" s="299">
        <v>23.030720000000002</v>
      </c>
      <c r="F15" s="299">
        <v>10.26187</v>
      </c>
      <c r="G15" s="299">
        <v>7.2140999999999993</v>
      </c>
      <c r="H15" s="318">
        <v>0</v>
      </c>
      <c r="I15" s="319">
        <v>0</v>
      </c>
      <c r="J15" s="320">
        <v>0</v>
      </c>
      <c r="K15" s="318">
        <v>0</v>
      </c>
      <c r="L15" s="319">
        <v>0</v>
      </c>
      <c r="M15" s="320">
        <v>0</v>
      </c>
      <c r="N15" s="192">
        <f t="shared" si="1"/>
        <v>132.66349000000002</v>
      </c>
      <c r="P15" s="8"/>
      <c r="Q15" s="128"/>
      <c r="R15" s="128"/>
      <c r="S15" s="128"/>
      <c r="T15" s="128"/>
      <c r="U15" s="41"/>
      <c r="V15" s="131"/>
    </row>
    <row r="16" spans="1:22" s="7" customFormat="1" ht="12" customHeight="1" x14ac:dyDescent="0.2">
      <c r="A16" s="169" t="s">
        <v>36</v>
      </c>
      <c r="B16" s="285">
        <v>0</v>
      </c>
      <c r="C16" s="272">
        <v>0</v>
      </c>
      <c r="D16" s="286">
        <v>0</v>
      </c>
      <c r="E16" s="299">
        <v>0</v>
      </c>
      <c r="F16" s="299">
        <v>0</v>
      </c>
      <c r="G16" s="299">
        <v>0</v>
      </c>
      <c r="H16" s="318">
        <v>0</v>
      </c>
      <c r="I16" s="319">
        <v>0</v>
      </c>
      <c r="J16" s="320">
        <v>0</v>
      </c>
      <c r="K16" s="318">
        <v>0</v>
      </c>
      <c r="L16" s="319">
        <v>0</v>
      </c>
      <c r="M16" s="320">
        <v>0</v>
      </c>
      <c r="N16" s="192">
        <f t="shared" si="1"/>
        <v>0</v>
      </c>
      <c r="P16" s="8"/>
      <c r="Q16" s="128"/>
      <c r="R16" s="128"/>
      <c r="S16" s="128"/>
      <c r="T16" s="128"/>
      <c r="U16" s="41"/>
      <c r="V16" s="131"/>
    </row>
    <row r="17" spans="1:22" s="7" customFormat="1" ht="12" customHeight="1" x14ac:dyDescent="0.2">
      <c r="A17" s="169" t="s">
        <v>35</v>
      </c>
      <c r="B17" s="285">
        <v>88.372906</v>
      </c>
      <c r="C17" s="272">
        <v>74.129374999999996</v>
      </c>
      <c r="D17" s="286">
        <v>75.107746000000006</v>
      </c>
      <c r="E17" s="299">
        <v>71.183259000000007</v>
      </c>
      <c r="F17" s="299">
        <v>73.453815000000006</v>
      </c>
      <c r="G17" s="299">
        <v>78.674445000000006</v>
      </c>
      <c r="H17" s="318">
        <v>0</v>
      </c>
      <c r="I17" s="319">
        <v>0</v>
      </c>
      <c r="J17" s="320">
        <v>0</v>
      </c>
      <c r="K17" s="318">
        <v>0</v>
      </c>
      <c r="L17" s="319">
        <v>0</v>
      </c>
      <c r="M17" s="320">
        <v>0</v>
      </c>
      <c r="N17" s="192">
        <f t="shared" si="1"/>
        <v>460.92154600000003</v>
      </c>
      <c r="P17" s="8"/>
      <c r="Q17" s="128"/>
      <c r="R17" s="128"/>
      <c r="S17" s="128"/>
      <c r="T17" s="128"/>
      <c r="U17" s="41"/>
      <c r="V17" s="131"/>
    </row>
    <row r="18" spans="1:22" s="7" customFormat="1" ht="12" customHeight="1" x14ac:dyDescent="0.2">
      <c r="A18" s="169" t="s">
        <v>34</v>
      </c>
      <c r="B18" s="285">
        <v>9.4794429999999998</v>
      </c>
      <c r="C18" s="272">
        <v>7.7133140000000004</v>
      </c>
      <c r="D18" s="286">
        <v>7.00929</v>
      </c>
      <c r="E18" s="299">
        <v>2.2263660000000001</v>
      </c>
      <c r="F18" s="299">
        <v>1.492721</v>
      </c>
      <c r="G18" s="299">
        <v>3.8055190000000003</v>
      </c>
      <c r="H18" s="318">
        <v>0</v>
      </c>
      <c r="I18" s="319">
        <v>0</v>
      </c>
      <c r="J18" s="320">
        <v>0</v>
      </c>
      <c r="K18" s="318">
        <v>0</v>
      </c>
      <c r="L18" s="319">
        <v>0</v>
      </c>
      <c r="M18" s="320">
        <v>0</v>
      </c>
      <c r="N18" s="192">
        <f t="shared" si="1"/>
        <v>31.726652999999999</v>
      </c>
      <c r="P18" s="8"/>
      <c r="Q18" s="128"/>
      <c r="R18" s="128"/>
      <c r="S18" s="128"/>
      <c r="T18" s="128"/>
      <c r="U18" s="41"/>
      <c r="V18" s="131"/>
    </row>
    <row r="19" spans="1:22" s="7" customFormat="1" ht="12" customHeight="1" x14ac:dyDescent="0.2">
      <c r="A19" s="169" t="s">
        <v>33</v>
      </c>
      <c r="B19" s="285">
        <v>251.64431497379283</v>
      </c>
      <c r="C19" s="272">
        <v>204.60690208053475</v>
      </c>
      <c r="D19" s="286">
        <v>193.5333572446674</v>
      </c>
      <c r="E19" s="299">
        <v>183.36885601724077</v>
      </c>
      <c r="F19" s="299">
        <v>215.0695239338873</v>
      </c>
      <c r="G19" s="299">
        <v>177.94874961084173</v>
      </c>
      <c r="H19" s="318">
        <v>0</v>
      </c>
      <c r="I19" s="319">
        <v>0</v>
      </c>
      <c r="J19" s="320">
        <v>0</v>
      </c>
      <c r="K19" s="318">
        <v>0</v>
      </c>
      <c r="L19" s="319">
        <v>0</v>
      </c>
      <c r="M19" s="320">
        <v>0</v>
      </c>
      <c r="N19" s="192">
        <f t="shared" si="1"/>
        <v>1226.171703860965</v>
      </c>
      <c r="P19" s="8"/>
      <c r="Q19" s="128"/>
      <c r="R19" s="128"/>
      <c r="S19" s="128"/>
      <c r="T19" s="128"/>
      <c r="U19" s="41"/>
      <c r="V19" s="131"/>
    </row>
    <row r="20" spans="1:22" s="7" customFormat="1" ht="12" customHeight="1" x14ac:dyDescent="0.2">
      <c r="A20" s="169" t="s">
        <v>32</v>
      </c>
      <c r="B20" s="285">
        <v>459.81048399999986</v>
      </c>
      <c r="C20" s="272">
        <v>359.75172299999991</v>
      </c>
      <c r="D20" s="286">
        <v>337.16382199999998</v>
      </c>
      <c r="E20" s="299">
        <v>323.44603199999995</v>
      </c>
      <c r="F20" s="299">
        <v>231.990601</v>
      </c>
      <c r="G20" s="299">
        <v>189.94485500000002</v>
      </c>
      <c r="H20" s="318">
        <v>0</v>
      </c>
      <c r="I20" s="319">
        <v>0</v>
      </c>
      <c r="J20" s="320">
        <v>0</v>
      </c>
      <c r="K20" s="318">
        <v>0</v>
      </c>
      <c r="L20" s="319">
        <v>0</v>
      </c>
      <c r="M20" s="320">
        <v>0</v>
      </c>
      <c r="N20" s="192">
        <f t="shared" si="1"/>
        <v>1902.1075169999997</v>
      </c>
      <c r="P20" s="8"/>
      <c r="Q20" s="128"/>
      <c r="R20" s="128"/>
      <c r="S20" s="128"/>
      <c r="T20" s="128"/>
      <c r="U20" s="41"/>
      <c r="V20" s="131"/>
    </row>
    <row r="21" spans="1:22" s="7" customFormat="1" ht="12" customHeight="1" x14ac:dyDescent="0.2">
      <c r="A21" s="169" t="s">
        <v>3</v>
      </c>
      <c r="B21" s="285">
        <v>0</v>
      </c>
      <c r="C21" s="272">
        <v>0</v>
      </c>
      <c r="D21" s="286">
        <v>0</v>
      </c>
      <c r="E21" s="299">
        <v>0</v>
      </c>
      <c r="F21" s="299">
        <v>0</v>
      </c>
      <c r="G21" s="299">
        <v>0</v>
      </c>
      <c r="H21" s="318">
        <v>0</v>
      </c>
      <c r="I21" s="319">
        <v>0</v>
      </c>
      <c r="J21" s="320">
        <v>0</v>
      </c>
      <c r="K21" s="318">
        <v>0</v>
      </c>
      <c r="L21" s="319">
        <v>0</v>
      </c>
      <c r="M21" s="320">
        <v>0</v>
      </c>
      <c r="N21" s="192">
        <f t="shared" si="1"/>
        <v>0</v>
      </c>
      <c r="P21" s="8"/>
      <c r="Q21" s="128"/>
      <c r="R21" s="128"/>
      <c r="S21" s="128"/>
      <c r="T21" s="128"/>
      <c r="U21" s="41"/>
      <c r="V21" s="131"/>
    </row>
    <row r="22" spans="1:22" s="7" customFormat="1" ht="12" customHeight="1" x14ac:dyDescent="0.2">
      <c r="A22" s="169" t="s">
        <v>31</v>
      </c>
      <c r="B22" s="285">
        <v>128.67754700000003</v>
      </c>
      <c r="C22" s="272">
        <v>90.631960000000021</v>
      </c>
      <c r="D22" s="286">
        <v>79.134535</v>
      </c>
      <c r="E22" s="299">
        <v>48.425565999999996</v>
      </c>
      <c r="F22" s="299">
        <v>6.3320960000000008</v>
      </c>
      <c r="G22" s="299">
        <v>2.5125010000000003</v>
      </c>
      <c r="H22" s="318">
        <v>0</v>
      </c>
      <c r="I22" s="319">
        <v>0</v>
      </c>
      <c r="J22" s="320">
        <v>0</v>
      </c>
      <c r="K22" s="318">
        <v>0</v>
      </c>
      <c r="L22" s="319">
        <v>0</v>
      </c>
      <c r="M22" s="320">
        <v>0</v>
      </c>
      <c r="N22" s="192">
        <f>SUM(B22:M22)</f>
        <v>355.71420500000005</v>
      </c>
      <c r="P22" s="8"/>
      <c r="Q22" s="128"/>
      <c r="R22" s="128"/>
      <c r="S22" s="128"/>
      <c r="T22" s="128"/>
      <c r="U22" s="41"/>
      <c r="V22" s="131"/>
    </row>
    <row r="23" spans="1:22" s="7" customFormat="1" ht="12" customHeight="1" x14ac:dyDescent="0.2">
      <c r="A23" s="169" t="s">
        <v>30</v>
      </c>
      <c r="B23" s="285">
        <v>3145.1993434367519</v>
      </c>
      <c r="C23" s="272">
        <v>2588.3689527304555</v>
      </c>
      <c r="D23" s="286">
        <v>2585.3277674421133</v>
      </c>
      <c r="E23" s="299">
        <v>2026.8775308260899</v>
      </c>
      <c r="F23" s="299">
        <v>1015.2177936666826</v>
      </c>
      <c r="G23" s="299">
        <v>750.41489788018725</v>
      </c>
      <c r="H23" s="318">
        <v>0</v>
      </c>
      <c r="I23" s="319">
        <v>0</v>
      </c>
      <c r="J23" s="320">
        <v>0</v>
      </c>
      <c r="K23" s="318">
        <v>0</v>
      </c>
      <c r="L23" s="319">
        <v>0</v>
      </c>
      <c r="M23" s="320">
        <v>0</v>
      </c>
      <c r="N23" s="192">
        <f>SUM(B23:M23)</f>
        <v>12111.406285982282</v>
      </c>
      <c r="P23" s="8"/>
      <c r="Q23" s="128"/>
      <c r="R23" s="128"/>
      <c r="S23" s="128"/>
      <c r="T23" s="128"/>
      <c r="U23" s="41"/>
      <c r="V23" s="131"/>
    </row>
    <row r="24" spans="1:22" s="4" customFormat="1" ht="10.199999999999999" x14ac:dyDescent="0.2">
      <c r="A24" s="202"/>
      <c r="N24" s="3"/>
      <c r="P24" s="139"/>
      <c r="Q24" s="139"/>
      <c r="R24" s="139"/>
      <c r="S24" s="139"/>
      <c r="T24" s="139"/>
      <c r="U24" s="140"/>
    </row>
    <row r="25" spans="1:22" s="7" customFormat="1" x14ac:dyDescent="0.25">
      <c r="A25" s="67"/>
      <c r="B25" s="68"/>
      <c r="C25" s="68"/>
      <c r="D25" s="68"/>
      <c r="E25" s="68"/>
      <c r="F25" s="68"/>
      <c r="G25" s="68"/>
      <c r="H25" s="68"/>
      <c r="I25" s="68"/>
      <c r="J25" s="68"/>
      <c r="K25" s="68"/>
      <c r="L25" s="68"/>
      <c r="M25" s="68"/>
      <c r="N25" s="67"/>
      <c r="S25" s="131"/>
      <c r="T25" s="131"/>
      <c r="U25" s="131"/>
      <c r="V25" s="131"/>
    </row>
    <row r="26" spans="1:22" s="7" customFormat="1" x14ac:dyDescent="0.25">
      <c r="A26" s="119" t="s">
        <v>40</v>
      </c>
      <c r="B26" s="25">
        <v>4273.1334449999995</v>
      </c>
      <c r="C26" s="68"/>
      <c r="D26" s="68"/>
      <c r="E26" s="68"/>
      <c r="F26" s="68"/>
      <c r="G26" s="68"/>
      <c r="H26" s="68"/>
      <c r="I26" s="68"/>
      <c r="J26" s="68"/>
      <c r="K26" s="68"/>
      <c r="L26" s="68"/>
      <c r="M26" s="68"/>
      <c r="N26" s="68"/>
      <c r="S26" s="131"/>
      <c r="T26" s="131"/>
      <c r="U26" s="131"/>
      <c r="V26" s="131"/>
    </row>
    <row r="27" spans="1:22" s="7" customFormat="1" x14ac:dyDescent="0.25">
      <c r="A27" s="119" t="s">
        <v>39</v>
      </c>
      <c r="B27" s="25">
        <v>306.06966500000004</v>
      </c>
      <c r="C27" s="68"/>
      <c r="D27" s="68"/>
      <c r="E27" s="68"/>
      <c r="F27" s="68"/>
      <c r="G27" s="68"/>
      <c r="H27" s="68"/>
      <c r="I27" s="68"/>
      <c r="J27" s="68"/>
      <c r="K27" s="68"/>
      <c r="L27" s="68"/>
      <c r="M27" s="68"/>
      <c r="N27" s="68"/>
      <c r="O27" s="69"/>
      <c r="S27" s="131"/>
      <c r="T27" s="131"/>
      <c r="U27" s="131"/>
      <c r="V27" s="131"/>
    </row>
    <row r="28" spans="1:22" s="7" customFormat="1" x14ac:dyDescent="0.25">
      <c r="A28" s="119" t="s">
        <v>38</v>
      </c>
      <c r="B28" s="25">
        <v>4923.675577</v>
      </c>
      <c r="C28" s="68"/>
      <c r="D28" s="68"/>
      <c r="E28" s="68"/>
      <c r="F28" s="68"/>
      <c r="G28" s="68"/>
      <c r="H28" s="68"/>
      <c r="I28" s="68"/>
      <c r="J28" s="68"/>
      <c r="K28" s="68"/>
      <c r="L28" s="68"/>
      <c r="M28" s="68"/>
      <c r="N28" s="68"/>
      <c r="O28" s="69"/>
      <c r="S28" s="131"/>
      <c r="T28" s="131"/>
      <c r="U28" s="131"/>
      <c r="V28" s="131"/>
    </row>
    <row r="29" spans="1:22" s="7" customFormat="1" x14ac:dyDescent="0.25">
      <c r="A29" s="119" t="s">
        <v>60</v>
      </c>
      <c r="B29" s="25">
        <v>22.838737999999999</v>
      </c>
      <c r="C29" s="68"/>
      <c r="D29" s="68"/>
      <c r="E29" s="68"/>
      <c r="F29" s="68"/>
      <c r="G29" s="68"/>
      <c r="H29" s="68"/>
      <c r="I29" s="68"/>
      <c r="J29" s="68"/>
      <c r="K29" s="68"/>
      <c r="L29" s="68"/>
      <c r="M29" s="68"/>
      <c r="N29" s="68"/>
      <c r="Q29" s="8"/>
      <c r="S29" s="131"/>
      <c r="T29" s="131"/>
      <c r="U29" s="131"/>
      <c r="V29" s="131"/>
    </row>
    <row r="30" spans="1:22" s="7" customFormat="1" x14ac:dyDescent="0.25">
      <c r="A30" s="119" t="s">
        <v>61</v>
      </c>
      <c r="B30" s="25">
        <v>6.7096719999999994</v>
      </c>
      <c r="C30" s="68"/>
      <c r="D30" s="68"/>
      <c r="E30" s="68"/>
      <c r="F30" s="68"/>
      <c r="G30" s="68"/>
      <c r="H30" s="68"/>
      <c r="I30" s="68"/>
      <c r="J30" s="68"/>
      <c r="K30" s="68"/>
      <c r="L30" s="68"/>
      <c r="M30" s="68"/>
      <c r="N30" s="68"/>
      <c r="S30" s="131"/>
      <c r="T30" s="131"/>
      <c r="U30" s="131"/>
      <c r="V30" s="131"/>
    </row>
    <row r="31" spans="1:22" s="7" customFormat="1" x14ac:dyDescent="0.25">
      <c r="A31" s="119" t="s">
        <v>62</v>
      </c>
      <c r="B31" s="25">
        <v>0.37328</v>
      </c>
      <c r="C31" s="68"/>
      <c r="D31" s="68"/>
      <c r="E31" s="68"/>
      <c r="F31" s="68"/>
      <c r="G31" s="68"/>
      <c r="H31" s="68"/>
      <c r="I31" s="68"/>
      <c r="J31" s="68"/>
      <c r="K31" s="68"/>
      <c r="L31" s="68"/>
      <c r="M31" s="68"/>
      <c r="N31" s="68"/>
      <c r="S31" s="131"/>
      <c r="T31" s="131"/>
      <c r="U31" s="131"/>
      <c r="V31" s="131"/>
    </row>
    <row r="32" spans="1:22" s="7" customFormat="1" x14ac:dyDescent="0.25">
      <c r="A32" s="119" t="s">
        <v>37</v>
      </c>
      <c r="B32" s="25">
        <v>20659.706462000006</v>
      </c>
      <c r="C32" s="68"/>
      <c r="D32" s="68"/>
      <c r="E32" s="68"/>
      <c r="F32" s="68"/>
      <c r="G32" s="68"/>
      <c r="H32" s="68"/>
      <c r="I32" s="68"/>
      <c r="J32" s="68"/>
      <c r="K32" s="68"/>
      <c r="L32" s="68"/>
      <c r="M32" s="68"/>
      <c r="N32" s="68"/>
    </row>
    <row r="33" spans="1:14" s="7" customFormat="1" x14ac:dyDescent="0.25">
      <c r="A33" s="119" t="s">
        <v>72</v>
      </c>
      <c r="B33" s="25">
        <v>132.66349000000002</v>
      </c>
      <c r="C33" s="68"/>
      <c r="D33" s="68"/>
      <c r="E33" s="68"/>
      <c r="F33" s="68"/>
      <c r="G33" s="68"/>
      <c r="H33" s="68"/>
      <c r="I33" s="68"/>
      <c r="J33" s="68"/>
      <c r="K33" s="68"/>
      <c r="L33" s="68"/>
      <c r="M33" s="68"/>
      <c r="N33" s="68"/>
    </row>
    <row r="34" spans="1:14" s="7" customFormat="1" x14ac:dyDescent="0.25">
      <c r="A34" s="119" t="s">
        <v>36</v>
      </c>
      <c r="B34" s="25">
        <v>0</v>
      </c>
      <c r="C34" s="68"/>
      <c r="D34" s="68"/>
      <c r="E34" s="68"/>
      <c r="F34" s="68"/>
      <c r="G34" s="68"/>
      <c r="H34" s="68"/>
      <c r="I34" s="68"/>
      <c r="J34" s="68"/>
      <c r="K34" s="68"/>
      <c r="L34" s="68"/>
      <c r="M34" s="68"/>
      <c r="N34" s="68"/>
    </row>
    <row r="35" spans="1:14" s="7" customFormat="1" x14ac:dyDescent="0.25">
      <c r="A35" s="119" t="s">
        <v>35</v>
      </c>
      <c r="B35" s="25">
        <v>460.92154600000003</v>
      </c>
      <c r="C35" s="68"/>
      <c r="D35" s="68"/>
      <c r="E35" s="68"/>
      <c r="F35" s="68"/>
      <c r="G35" s="68"/>
      <c r="H35" s="68"/>
      <c r="I35" s="68"/>
      <c r="J35" s="68"/>
      <c r="K35" s="68"/>
      <c r="L35" s="68"/>
      <c r="M35" s="68"/>
      <c r="N35" s="68"/>
    </row>
    <row r="36" spans="1:14" s="7" customFormat="1" x14ac:dyDescent="0.25">
      <c r="A36" s="119" t="s">
        <v>34</v>
      </c>
      <c r="B36" s="25">
        <v>31.726652999999999</v>
      </c>
      <c r="C36" s="68"/>
      <c r="D36" s="68"/>
      <c r="E36" s="68"/>
      <c r="F36" s="68"/>
      <c r="G36" s="68"/>
      <c r="H36" s="68"/>
      <c r="I36" s="68"/>
      <c r="J36" s="68"/>
      <c r="K36" s="68"/>
      <c r="L36" s="68"/>
      <c r="M36" s="68"/>
      <c r="N36" s="68"/>
    </row>
    <row r="37" spans="1:14" s="7" customFormat="1" x14ac:dyDescent="0.25">
      <c r="A37" s="119" t="s">
        <v>33</v>
      </c>
      <c r="B37" s="25">
        <v>1226.171703860965</v>
      </c>
      <c r="C37" s="68"/>
      <c r="D37" s="68"/>
      <c r="E37" s="68"/>
      <c r="F37" s="68"/>
      <c r="G37" s="68"/>
      <c r="H37" s="68"/>
      <c r="I37" s="68"/>
      <c r="J37" s="68"/>
      <c r="K37" s="68"/>
      <c r="L37" s="68"/>
      <c r="M37" s="68"/>
      <c r="N37" s="68"/>
    </row>
    <row r="38" spans="1:14" s="7" customFormat="1" x14ac:dyDescent="0.25">
      <c r="A38" s="119" t="s">
        <v>32</v>
      </c>
      <c r="B38" s="25">
        <v>1902.1075169999997</v>
      </c>
      <c r="C38" s="68"/>
      <c r="D38" s="68"/>
      <c r="E38" s="68"/>
      <c r="F38" s="68"/>
      <c r="G38" s="68"/>
      <c r="H38" s="68"/>
      <c r="I38" s="68"/>
      <c r="J38" s="68"/>
      <c r="K38" s="68"/>
      <c r="L38" s="68"/>
      <c r="M38" s="68"/>
      <c r="N38" s="68"/>
    </row>
    <row r="39" spans="1:14" s="7" customFormat="1" x14ac:dyDescent="0.25">
      <c r="A39" s="119" t="s">
        <v>3</v>
      </c>
      <c r="B39" s="25">
        <v>0</v>
      </c>
      <c r="C39" s="68"/>
      <c r="D39" s="68"/>
      <c r="E39" s="68"/>
      <c r="F39" s="68"/>
      <c r="G39" s="68"/>
      <c r="H39" s="68"/>
      <c r="I39" s="68"/>
      <c r="J39" s="68"/>
      <c r="K39" s="68"/>
      <c r="L39" s="68"/>
      <c r="M39" s="68"/>
      <c r="N39" s="68"/>
    </row>
    <row r="40" spans="1:14" s="7" customFormat="1" x14ac:dyDescent="0.25">
      <c r="A40" s="119" t="s">
        <v>31</v>
      </c>
      <c r="B40" s="25">
        <v>355.71420500000005</v>
      </c>
      <c r="C40" s="68"/>
      <c r="D40" s="68"/>
      <c r="E40" s="68"/>
      <c r="F40" s="68"/>
      <c r="G40" s="68"/>
      <c r="H40" s="68"/>
      <c r="I40" s="68"/>
      <c r="J40" s="68"/>
      <c r="K40" s="68"/>
      <c r="L40" s="68"/>
      <c r="M40" s="68"/>
      <c r="N40" s="68"/>
    </row>
    <row r="41" spans="1:14" s="7" customFormat="1" x14ac:dyDescent="0.25">
      <c r="A41" s="119" t="s">
        <v>30</v>
      </c>
      <c r="B41" s="25">
        <v>12111.406285982282</v>
      </c>
      <c r="C41" s="68"/>
      <c r="D41" s="68"/>
      <c r="E41" s="68"/>
      <c r="F41" s="68"/>
      <c r="G41" s="68"/>
      <c r="H41" s="68"/>
      <c r="I41" s="68"/>
      <c r="J41" s="68"/>
      <c r="K41" s="68"/>
      <c r="L41" s="68"/>
      <c r="M41" s="68"/>
      <c r="N41" s="68"/>
    </row>
    <row r="42" spans="1:14" s="7" customFormat="1" x14ac:dyDescent="0.25">
      <c r="A42" s="67"/>
      <c r="B42" s="68"/>
      <c r="C42" s="68"/>
      <c r="D42" s="68"/>
      <c r="E42" s="68"/>
      <c r="F42" s="68"/>
      <c r="G42" s="68"/>
      <c r="H42" s="68"/>
      <c r="I42" s="68"/>
      <c r="J42" s="68"/>
      <c r="K42" s="68"/>
      <c r="L42" s="68"/>
      <c r="M42" s="68"/>
      <c r="N42" s="68"/>
    </row>
    <row r="43" spans="1:14" s="7" customFormat="1" x14ac:dyDescent="0.25">
      <c r="A43" s="67"/>
      <c r="B43" s="68"/>
      <c r="C43" s="68"/>
      <c r="D43" s="68"/>
      <c r="E43" s="68"/>
      <c r="F43" s="68"/>
      <c r="G43" s="68"/>
      <c r="H43" s="68"/>
      <c r="I43" s="68"/>
      <c r="J43" s="68"/>
      <c r="K43" s="68"/>
      <c r="L43" s="68"/>
      <c r="M43" s="68"/>
      <c r="N43" s="68"/>
    </row>
    <row r="44" spans="1:14" s="7" customFormat="1" x14ac:dyDescent="0.25">
      <c r="A44" s="67"/>
      <c r="B44" s="68"/>
      <c r="C44" s="68"/>
      <c r="D44" s="68"/>
      <c r="E44" s="68"/>
      <c r="F44" s="68"/>
      <c r="G44" s="68"/>
      <c r="H44" s="68"/>
      <c r="I44" s="68"/>
      <c r="J44" s="68"/>
      <c r="K44" s="68"/>
      <c r="L44" s="68"/>
      <c r="M44" s="68"/>
      <c r="N44" s="68"/>
    </row>
    <row r="45" spans="1:14" s="7" customFormat="1" x14ac:dyDescent="0.25">
      <c r="A45" s="2"/>
      <c r="B45" s="2"/>
      <c r="C45" s="2"/>
      <c r="D45" s="2"/>
      <c r="E45" s="2"/>
      <c r="F45" s="2"/>
      <c r="G45" s="2"/>
      <c r="H45" s="2"/>
      <c r="I45" s="2"/>
      <c r="J45" s="2"/>
      <c r="K45" s="2"/>
      <c r="L45" s="2"/>
      <c r="M45" s="2"/>
      <c r="N45" s="2"/>
    </row>
    <row r="47" spans="1:14" x14ac:dyDescent="0.25">
      <c r="B47" s="70"/>
    </row>
    <row r="48" spans="1:14" x14ac:dyDescent="0.25">
      <c r="B48" s="70"/>
    </row>
    <row r="49" spans="2:2" x14ac:dyDescent="0.25">
      <c r="B49" s="70"/>
    </row>
  </sheetData>
  <mergeCells count="11">
    <mergeCell ref="N6:N7"/>
    <mergeCell ref="K6:M6"/>
    <mergeCell ref="H6:J6"/>
    <mergeCell ref="A4:A5"/>
    <mergeCell ref="A6:A7"/>
    <mergeCell ref="B6:D6"/>
    <mergeCell ref="E6:G6"/>
    <mergeCell ref="B4:D4"/>
    <mergeCell ref="E4:G4"/>
    <mergeCell ref="H4:J4"/>
    <mergeCell ref="K4:M4"/>
  </mergeCells>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5"/>
  <dimension ref="A1:U35"/>
  <sheetViews>
    <sheetView showGridLines="0" view="pageBreakPreview" zoomScaleNormal="70" zoomScaleSheetLayoutView="100" workbookViewId="0">
      <selection activeCell="W29" sqref="W29"/>
    </sheetView>
  </sheetViews>
  <sheetFormatPr defaultColWidth="9.109375" defaultRowHeight="11.4" x14ac:dyDescent="0.2"/>
  <cols>
    <col min="1" max="1" width="18.88671875" style="7" customWidth="1"/>
    <col min="2" max="13" width="9.5546875" style="7" customWidth="1"/>
    <col min="14" max="14" width="10.44140625" style="7" customWidth="1"/>
    <col min="15" max="16384" width="9.109375" style="7"/>
  </cols>
  <sheetData>
    <row r="1" spans="1:21" ht="17.399999999999999" x14ac:dyDescent="0.3">
      <c r="A1" s="241" t="s">
        <v>254</v>
      </c>
      <c r="N1" s="245" t="str">
        <f>'3'!N1</f>
        <v>II. čtvrtletí 2022</v>
      </c>
    </row>
    <row r="2" spans="1:21" ht="6" customHeight="1" x14ac:dyDescent="0.2"/>
    <row r="3" spans="1:21" ht="12" x14ac:dyDescent="0.2">
      <c r="A3" s="367">
        <v>2022</v>
      </c>
      <c r="B3" s="368" t="s">
        <v>42</v>
      </c>
      <c r="C3" s="369"/>
      <c r="D3" s="370"/>
      <c r="E3" s="368" t="s">
        <v>43</v>
      </c>
      <c r="F3" s="369"/>
      <c r="G3" s="370"/>
      <c r="H3" s="368" t="s">
        <v>44</v>
      </c>
      <c r="I3" s="369"/>
      <c r="J3" s="370"/>
      <c r="K3" s="368" t="s">
        <v>45</v>
      </c>
      <c r="L3" s="369"/>
      <c r="M3" s="370"/>
      <c r="N3" s="212" t="s">
        <v>7</v>
      </c>
    </row>
    <row r="4" spans="1:21" ht="12" x14ac:dyDescent="0.2">
      <c r="A4" s="367"/>
      <c r="B4" s="283" t="s">
        <v>8</v>
      </c>
      <c r="C4" s="273" t="s">
        <v>9</v>
      </c>
      <c r="D4" s="284" t="s">
        <v>10</v>
      </c>
      <c r="E4" s="283" t="s">
        <v>11</v>
      </c>
      <c r="F4" s="273" t="s">
        <v>12</v>
      </c>
      <c r="G4" s="284" t="s">
        <v>13</v>
      </c>
      <c r="H4" s="283" t="s">
        <v>14</v>
      </c>
      <c r="I4" s="273" t="s">
        <v>15</v>
      </c>
      <c r="J4" s="284" t="s">
        <v>16</v>
      </c>
      <c r="K4" s="283" t="s">
        <v>17</v>
      </c>
      <c r="L4" s="273" t="s">
        <v>18</v>
      </c>
      <c r="M4" s="284" t="s">
        <v>19</v>
      </c>
      <c r="N4" s="197"/>
    </row>
    <row r="5" spans="1:21" ht="12" x14ac:dyDescent="0.2">
      <c r="A5" s="375" t="s">
        <v>116</v>
      </c>
      <c r="B5" s="376">
        <f>SUM(B6:D6)</f>
        <v>31766.943066908323</v>
      </c>
      <c r="C5" s="377"/>
      <c r="D5" s="378"/>
      <c r="E5" s="376">
        <f t="shared" ref="E5" si="0">SUM(E6:G6)</f>
        <v>14646.275172934929</v>
      </c>
      <c r="F5" s="377"/>
      <c r="G5" s="378"/>
      <c r="H5" s="379">
        <f t="shared" ref="H5" si="1">SUM(H6:J6)</f>
        <v>0</v>
      </c>
      <c r="I5" s="380"/>
      <c r="J5" s="381"/>
      <c r="K5" s="379">
        <f t="shared" ref="K5" si="2">SUM(K6:M6)</f>
        <v>0</v>
      </c>
      <c r="L5" s="380"/>
      <c r="M5" s="381"/>
      <c r="N5" s="362">
        <f>SUM(N7:N20)</f>
        <v>46413.218239843263</v>
      </c>
    </row>
    <row r="6" spans="1:21" ht="12" x14ac:dyDescent="0.2">
      <c r="A6" s="375"/>
      <c r="B6" s="289">
        <f>SUM(B7:B20)</f>
        <v>12062.46668741055</v>
      </c>
      <c r="C6" s="198">
        <f t="shared" ref="C6:M6" si="3">SUM(C7:C20)</f>
        <v>9794.0555228109915</v>
      </c>
      <c r="D6" s="290">
        <f t="shared" si="3"/>
        <v>9910.4208566867837</v>
      </c>
      <c r="E6" s="289">
        <f t="shared" si="3"/>
        <v>7717.9541998433297</v>
      </c>
      <c r="F6" s="198">
        <f t="shared" si="3"/>
        <v>3943.7709436005703</v>
      </c>
      <c r="G6" s="290">
        <f t="shared" si="3"/>
        <v>2984.5500294910294</v>
      </c>
      <c r="H6" s="324">
        <f t="shared" si="3"/>
        <v>0</v>
      </c>
      <c r="I6" s="325">
        <f t="shared" si="3"/>
        <v>0</v>
      </c>
      <c r="J6" s="326">
        <f t="shared" si="3"/>
        <v>0</v>
      </c>
      <c r="K6" s="324">
        <f t="shared" si="3"/>
        <v>0</v>
      </c>
      <c r="L6" s="325">
        <f t="shared" si="3"/>
        <v>0</v>
      </c>
      <c r="M6" s="326">
        <f t="shared" si="3"/>
        <v>0</v>
      </c>
      <c r="N6" s="362"/>
      <c r="P6" s="134"/>
      <c r="Q6" s="134"/>
      <c r="R6" s="134"/>
      <c r="S6" s="134"/>
      <c r="T6" s="134"/>
      <c r="U6" s="41"/>
    </row>
    <row r="7" spans="1:21" x14ac:dyDescent="0.2">
      <c r="A7" s="169" t="s">
        <v>129</v>
      </c>
      <c r="B7" s="291">
        <v>537.61529899999994</v>
      </c>
      <c r="C7" s="199">
        <v>443.28908800000005</v>
      </c>
      <c r="D7" s="292">
        <v>432.06052199999999</v>
      </c>
      <c r="E7" s="291">
        <v>354.3427890000001</v>
      </c>
      <c r="F7" s="199">
        <v>168.14987200000004</v>
      </c>
      <c r="G7" s="292">
        <v>132.16449800000001</v>
      </c>
      <c r="H7" s="327">
        <v>0</v>
      </c>
      <c r="I7" s="328">
        <v>0</v>
      </c>
      <c r="J7" s="329">
        <v>0</v>
      </c>
      <c r="K7" s="327">
        <v>0</v>
      </c>
      <c r="L7" s="328">
        <v>0</v>
      </c>
      <c r="M7" s="329">
        <v>0</v>
      </c>
      <c r="N7" s="224">
        <f t="shared" ref="N7:N20" si="4">SUM(B7:M7)</f>
        <v>2067.6220680000001</v>
      </c>
      <c r="P7" s="8"/>
      <c r="Q7" s="128"/>
      <c r="R7" s="128"/>
      <c r="S7" s="128"/>
      <c r="T7" s="128"/>
      <c r="U7" s="41"/>
    </row>
    <row r="8" spans="1:21" x14ac:dyDescent="0.2">
      <c r="A8" s="169" t="s">
        <v>99</v>
      </c>
      <c r="B8" s="291">
        <v>673.41937399999995</v>
      </c>
      <c r="C8" s="199">
        <v>547.040888</v>
      </c>
      <c r="D8" s="292">
        <v>566.53426599999989</v>
      </c>
      <c r="E8" s="291">
        <v>436.40228399999995</v>
      </c>
      <c r="F8" s="199">
        <v>218.44820000000004</v>
      </c>
      <c r="G8" s="292">
        <v>153.392653</v>
      </c>
      <c r="H8" s="327">
        <v>0</v>
      </c>
      <c r="I8" s="328">
        <v>0</v>
      </c>
      <c r="J8" s="329">
        <v>0</v>
      </c>
      <c r="K8" s="327">
        <v>0</v>
      </c>
      <c r="L8" s="328">
        <v>0</v>
      </c>
      <c r="M8" s="329">
        <v>0</v>
      </c>
      <c r="N8" s="224">
        <f t="shared" si="4"/>
        <v>2595.2376649999997</v>
      </c>
      <c r="P8" s="8"/>
      <c r="Q8" s="128"/>
      <c r="R8" s="128"/>
      <c r="S8" s="128"/>
      <c r="T8" s="128"/>
      <c r="U8" s="41"/>
    </row>
    <row r="9" spans="1:21" x14ac:dyDescent="0.2">
      <c r="A9" s="169" t="s">
        <v>100</v>
      </c>
      <c r="B9" s="291">
        <v>820.83809199999996</v>
      </c>
      <c r="C9" s="199">
        <v>629.41187000000025</v>
      </c>
      <c r="D9" s="292">
        <v>628.28666600100019</v>
      </c>
      <c r="E9" s="291">
        <v>454.61953099999994</v>
      </c>
      <c r="F9" s="199">
        <v>230.06772399900001</v>
      </c>
      <c r="G9" s="292">
        <v>189.57691800000001</v>
      </c>
      <c r="H9" s="327">
        <v>0</v>
      </c>
      <c r="I9" s="328">
        <v>0</v>
      </c>
      <c r="J9" s="329">
        <v>0</v>
      </c>
      <c r="K9" s="327">
        <v>0</v>
      </c>
      <c r="L9" s="328">
        <v>0</v>
      </c>
      <c r="M9" s="329">
        <v>0</v>
      </c>
      <c r="N9" s="224">
        <f t="shared" si="4"/>
        <v>2952.8008010000003</v>
      </c>
      <c r="P9" s="8"/>
      <c r="Q9" s="128"/>
      <c r="R9" s="128"/>
      <c r="S9" s="128"/>
      <c r="T9" s="128"/>
      <c r="U9" s="41"/>
    </row>
    <row r="10" spans="1:21" x14ac:dyDescent="0.2">
      <c r="A10" s="169" t="s">
        <v>101</v>
      </c>
      <c r="B10" s="291">
        <v>457.26958599999995</v>
      </c>
      <c r="C10" s="199">
        <v>386.79990899999996</v>
      </c>
      <c r="D10" s="292">
        <v>385.14665300000007</v>
      </c>
      <c r="E10" s="291">
        <v>310.77293999999995</v>
      </c>
      <c r="F10" s="199">
        <v>156.59395400000002</v>
      </c>
      <c r="G10" s="292">
        <v>103.36246500000003</v>
      </c>
      <c r="H10" s="327">
        <v>0</v>
      </c>
      <c r="I10" s="328">
        <v>0</v>
      </c>
      <c r="J10" s="329">
        <v>0</v>
      </c>
      <c r="K10" s="327">
        <v>0</v>
      </c>
      <c r="L10" s="328">
        <v>0</v>
      </c>
      <c r="M10" s="329">
        <v>0</v>
      </c>
      <c r="N10" s="224">
        <f t="shared" si="4"/>
        <v>1799.9455069999997</v>
      </c>
      <c r="P10" s="8"/>
      <c r="Q10" s="128"/>
      <c r="R10" s="128"/>
      <c r="S10" s="128"/>
      <c r="T10" s="128"/>
      <c r="U10" s="41"/>
    </row>
    <row r="11" spans="1:21" x14ac:dyDescent="0.2">
      <c r="A11" s="169" t="s">
        <v>128</v>
      </c>
      <c r="B11" s="291">
        <v>229.315465867467</v>
      </c>
      <c r="C11" s="199">
        <v>187.78771599999993</v>
      </c>
      <c r="D11" s="292">
        <v>188.34595099999999</v>
      </c>
      <c r="E11" s="291">
        <v>149.79286200000001</v>
      </c>
      <c r="F11" s="199">
        <v>67.614941000000016</v>
      </c>
      <c r="G11" s="292">
        <v>47.737623000000006</v>
      </c>
      <c r="H11" s="327">
        <v>0</v>
      </c>
      <c r="I11" s="328">
        <v>0</v>
      </c>
      <c r="J11" s="329">
        <v>0</v>
      </c>
      <c r="K11" s="327">
        <v>0</v>
      </c>
      <c r="L11" s="328">
        <v>0</v>
      </c>
      <c r="M11" s="329">
        <v>0</v>
      </c>
      <c r="N11" s="224">
        <f t="shared" si="4"/>
        <v>870.59455886746696</v>
      </c>
      <c r="P11" s="8"/>
      <c r="Q11" s="128"/>
      <c r="R11" s="128"/>
      <c r="S11" s="128"/>
      <c r="T11" s="128"/>
      <c r="U11" s="41"/>
    </row>
    <row r="12" spans="1:21" x14ac:dyDescent="0.2">
      <c r="A12" s="169" t="s">
        <v>102</v>
      </c>
      <c r="B12" s="291">
        <v>403.46081342794264</v>
      </c>
      <c r="C12" s="199">
        <v>333.897959490652</v>
      </c>
      <c r="D12" s="292">
        <v>330.57534499999997</v>
      </c>
      <c r="E12" s="291">
        <v>270.37534299999999</v>
      </c>
      <c r="F12" s="199">
        <v>153.52855299999999</v>
      </c>
      <c r="G12" s="292">
        <v>122.864328</v>
      </c>
      <c r="H12" s="327">
        <v>0</v>
      </c>
      <c r="I12" s="328">
        <v>0</v>
      </c>
      <c r="J12" s="329">
        <v>0</v>
      </c>
      <c r="K12" s="327">
        <v>0</v>
      </c>
      <c r="L12" s="328">
        <v>0</v>
      </c>
      <c r="M12" s="329">
        <v>0</v>
      </c>
      <c r="N12" s="224">
        <f t="shared" si="4"/>
        <v>1614.7023419185948</v>
      </c>
      <c r="P12" s="8"/>
      <c r="Q12" s="128"/>
      <c r="R12" s="128"/>
      <c r="S12" s="128"/>
      <c r="T12" s="128"/>
      <c r="U12" s="41"/>
    </row>
    <row r="13" spans="1:21" x14ac:dyDescent="0.2">
      <c r="A13" s="169" t="s">
        <v>103</v>
      </c>
      <c r="B13" s="291">
        <v>300.16453513259842</v>
      </c>
      <c r="C13" s="199">
        <v>249.32407036949726</v>
      </c>
      <c r="D13" s="292">
        <v>238.47249006905028</v>
      </c>
      <c r="E13" s="291">
        <v>186.11754000000005</v>
      </c>
      <c r="F13" s="199">
        <v>82.457168999999979</v>
      </c>
      <c r="G13" s="292">
        <v>45.174751000000008</v>
      </c>
      <c r="H13" s="327">
        <v>0</v>
      </c>
      <c r="I13" s="328">
        <v>0</v>
      </c>
      <c r="J13" s="329">
        <v>0</v>
      </c>
      <c r="K13" s="327">
        <v>0</v>
      </c>
      <c r="L13" s="328">
        <v>0</v>
      </c>
      <c r="M13" s="329">
        <v>0</v>
      </c>
      <c r="N13" s="224">
        <f t="shared" si="4"/>
        <v>1101.710555571146</v>
      </c>
      <c r="P13" s="8"/>
      <c r="Q13" s="128"/>
      <c r="R13" s="128"/>
      <c r="S13" s="128"/>
      <c r="T13" s="128"/>
      <c r="U13" s="41"/>
    </row>
    <row r="14" spans="1:21" x14ac:dyDescent="0.2">
      <c r="A14" s="169" t="s">
        <v>104</v>
      </c>
      <c r="B14" s="291">
        <v>2137.4575779999991</v>
      </c>
      <c r="C14" s="199">
        <v>1676.616642</v>
      </c>
      <c r="D14" s="292">
        <v>1783.0556200000003</v>
      </c>
      <c r="E14" s="291">
        <v>1382.6233820000002</v>
      </c>
      <c r="F14" s="199">
        <v>635.23689200000013</v>
      </c>
      <c r="G14" s="292">
        <v>472.38975799999997</v>
      </c>
      <c r="H14" s="327">
        <v>0</v>
      </c>
      <c r="I14" s="328">
        <v>0</v>
      </c>
      <c r="J14" s="329">
        <v>0</v>
      </c>
      <c r="K14" s="327">
        <v>0</v>
      </c>
      <c r="L14" s="328">
        <v>0</v>
      </c>
      <c r="M14" s="329">
        <v>0</v>
      </c>
      <c r="N14" s="224">
        <f t="shared" si="4"/>
        <v>8087.3798719999995</v>
      </c>
      <c r="P14" s="8"/>
      <c r="Q14" s="128"/>
      <c r="R14" s="128"/>
      <c r="S14" s="128"/>
      <c r="T14" s="128"/>
      <c r="U14" s="41"/>
    </row>
    <row r="15" spans="1:21" x14ac:dyDescent="0.2">
      <c r="A15" s="169" t="s">
        <v>105</v>
      </c>
      <c r="B15" s="291">
        <v>504.50709299999988</v>
      </c>
      <c r="C15" s="199">
        <v>391.55088699999993</v>
      </c>
      <c r="D15" s="292">
        <v>392.17901800000004</v>
      </c>
      <c r="E15" s="291">
        <v>278.07004899999993</v>
      </c>
      <c r="F15" s="199">
        <v>130.98654400000001</v>
      </c>
      <c r="G15" s="292">
        <v>99.23023400000001</v>
      </c>
      <c r="H15" s="327">
        <v>0</v>
      </c>
      <c r="I15" s="328">
        <v>0</v>
      </c>
      <c r="J15" s="329">
        <v>0</v>
      </c>
      <c r="K15" s="327">
        <v>0</v>
      </c>
      <c r="L15" s="328">
        <v>0</v>
      </c>
      <c r="M15" s="329">
        <v>0</v>
      </c>
      <c r="N15" s="224">
        <f t="shared" si="4"/>
        <v>1796.523825</v>
      </c>
      <c r="P15" s="8"/>
      <c r="Q15" s="128"/>
      <c r="R15" s="128"/>
      <c r="S15" s="128"/>
      <c r="T15" s="128"/>
      <c r="U15" s="41"/>
    </row>
    <row r="16" spans="1:21" x14ac:dyDescent="0.2">
      <c r="A16" s="169" t="s">
        <v>106</v>
      </c>
      <c r="B16" s="291">
        <v>655.43283444874373</v>
      </c>
      <c r="C16" s="199">
        <v>512.71761645614458</v>
      </c>
      <c r="D16" s="292">
        <v>504.55134919419913</v>
      </c>
      <c r="E16" s="291">
        <v>373.86430311664947</v>
      </c>
      <c r="F16" s="199">
        <v>126.40353589571794</v>
      </c>
      <c r="G16" s="292">
        <v>83.530758541997088</v>
      </c>
      <c r="H16" s="327">
        <v>0</v>
      </c>
      <c r="I16" s="328">
        <v>0</v>
      </c>
      <c r="J16" s="329">
        <v>0</v>
      </c>
      <c r="K16" s="327">
        <v>0</v>
      </c>
      <c r="L16" s="328">
        <v>0</v>
      </c>
      <c r="M16" s="329">
        <v>0</v>
      </c>
      <c r="N16" s="224">
        <f t="shared" si="4"/>
        <v>2256.5003976534517</v>
      </c>
      <c r="P16" s="8"/>
      <c r="Q16" s="128"/>
      <c r="R16" s="128"/>
      <c r="S16" s="128"/>
      <c r="T16" s="128"/>
      <c r="U16" s="41"/>
    </row>
    <row r="17" spans="1:21" x14ac:dyDescent="0.2">
      <c r="A17" s="169" t="s">
        <v>107</v>
      </c>
      <c r="B17" s="291">
        <v>591.763554</v>
      </c>
      <c r="C17" s="199">
        <v>494.81907399999989</v>
      </c>
      <c r="D17" s="292">
        <v>506.72026800000003</v>
      </c>
      <c r="E17" s="291">
        <v>374.00483699999995</v>
      </c>
      <c r="F17" s="199">
        <v>167.62498099999996</v>
      </c>
      <c r="G17" s="292">
        <v>112.50384299999999</v>
      </c>
      <c r="H17" s="327">
        <v>0</v>
      </c>
      <c r="I17" s="328">
        <v>0</v>
      </c>
      <c r="J17" s="329">
        <v>0</v>
      </c>
      <c r="K17" s="327">
        <v>0</v>
      </c>
      <c r="L17" s="328">
        <v>0</v>
      </c>
      <c r="M17" s="329">
        <v>0</v>
      </c>
      <c r="N17" s="224">
        <f t="shared" si="4"/>
        <v>2247.436557</v>
      </c>
      <c r="P17" s="8"/>
      <c r="Q17" s="128"/>
      <c r="R17" s="128"/>
      <c r="S17" s="128"/>
      <c r="T17" s="128"/>
      <c r="U17" s="41"/>
    </row>
    <row r="18" spans="1:21" x14ac:dyDescent="0.2">
      <c r="A18" s="169" t="s">
        <v>108</v>
      </c>
      <c r="B18" s="291">
        <v>2687.2567690000019</v>
      </c>
      <c r="C18" s="199">
        <v>2220.0285439999998</v>
      </c>
      <c r="D18" s="292">
        <v>2180.5619920000008</v>
      </c>
      <c r="E18" s="291">
        <v>1758.1532140000004</v>
      </c>
      <c r="F18" s="199">
        <v>986.45457000000033</v>
      </c>
      <c r="G18" s="292">
        <v>768.75277900000003</v>
      </c>
      <c r="H18" s="327">
        <v>0</v>
      </c>
      <c r="I18" s="328">
        <v>0</v>
      </c>
      <c r="J18" s="329">
        <v>0</v>
      </c>
      <c r="K18" s="327">
        <v>0</v>
      </c>
      <c r="L18" s="328">
        <v>0</v>
      </c>
      <c r="M18" s="329">
        <v>0</v>
      </c>
      <c r="N18" s="224">
        <f t="shared" si="4"/>
        <v>10601.207868000003</v>
      </c>
      <c r="P18" s="8"/>
      <c r="Q18" s="128"/>
      <c r="R18" s="128"/>
      <c r="S18" s="128"/>
      <c r="T18" s="128"/>
      <c r="U18" s="41"/>
    </row>
    <row r="19" spans="1:21" x14ac:dyDescent="0.2">
      <c r="A19" s="169" t="s">
        <v>109</v>
      </c>
      <c r="B19" s="291">
        <v>1528.8750480000003</v>
      </c>
      <c r="C19" s="199">
        <v>1284.7001749999995</v>
      </c>
      <c r="D19" s="292">
        <v>1317.1912330000005</v>
      </c>
      <c r="E19" s="291">
        <v>1052.3634940000004</v>
      </c>
      <c r="F19" s="199">
        <v>631.95844</v>
      </c>
      <c r="G19" s="292">
        <v>495.10962100000012</v>
      </c>
      <c r="H19" s="327">
        <v>0</v>
      </c>
      <c r="I19" s="328">
        <v>0</v>
      </c>
      <c r="J19" s="329">
        <v>0</v>
      </c>
      <c r="K19" s="327">
        <v>0</v>
      </c>
      <c r="L19" s="328">
        <v>0</v>
      </c>
      <c r="M19" s="329">
        <v>0</v>
      </c>
      <c r="N19" s="224">
        <f t="shared" si="4"/>
        <v>6310.1980110000013</v>
      </c>
      <c r="P19" s="8"/>
      <c r="Q19" s="128"/>
      <c r="R19" s="128"/>
      <c r="S19" s="128"/>
      <c r="T19" s="128"/>
      <c r="U19" s="41"/>
    </row>
    <row r="20" spans="1:21" x14ac:dyDescent="0.2">
      <c r="A20" s="169" t="s">
        <v>110</v>
      </c>
      <c r="B20" s="291">
        <v>535.09064553379642</v>
      </c>
      <c r="C20" s="199">
        <v>436.07108349469763</v>
      </c>
      <c r="D20" s="292">
        <v>456.7394834225318</v>
      </c>
      <c r="E20" s="291">
        <v>336.45163172668089</v>
      </c>
      <c r="F20" s="199">
        <v>188.24556770585204</v>
      </c>
      <c r="G20" s="292">
        <v>158.75979994903227</v>
      </c>
      <c r="H20" s="327">
        <v>0</v>
      </c>
      <c r="I20" s="328">
        <v>0</v>
      </c>
      <c r="J20" s="329">
        <v>0</v>
      </c>
      <c r="K20" s="327">
        <v>0</v>
      </c>
      <c r="L20" s="328">
        <v>0</v>
      </c>
      <c r="M20" s="329">
        <v>0</v>
      </c>
      <c r="N20" s="224">
        <f t="shared" si="4"/>
        <v>2111.3582118325912</v>
      </c>
      <c r="P20" s="8"/>
      <c r="Q20" s="128"/>
      <c r="R20" s="128"/>
      <c r="S20" s="128"/>
      <c r="T20" s="128"/>
      <c r="U20" s="41"/>
    </row>
    <row r="21" spans="1:21" ht="12" x14ac:dyDescent="0.25">
      <c r="A21" s="4"/>
      <c r="N21" s="3"/>
      <c r="P21" s="1"/>
      <c r="Q21" s="1"/>
      <c r="R21" s="1"/>
      <c r="S21" s="1"/>
      <c r="T21" s="1"/>
      <c r="U21" s="144"/>
    </row>
    <row r="22" spans="1:21" x14ac:dyDescent="0.2">
      <c r="A22" s="10" t="s">
        <v>129</v>
      </c>
      <c r="B22" s="25">
        <v>2067.6220680000001</v>
      </c>
      <c r="P22" s="8"/>
      <c r="U22" s="140"/>
    </row>
    <row r="23" spans="1:21" x14ac:dyDescent="0.2">
      <c r="A23" s="10" t="s">
        <v>99</v>
      </c>
      <c r="B23" s="25">
        <v>2595.2376649999997</v>
      </c>
    </row>
    <row r="24" spans="1:21" x14ac:dyDescent="0.2">
      <c r="A24" s="10" t="s">
        <v>100</v>
      </c>
      <c r="B24" s="25">
        <v>2952.8008010000003</v>
      </c>
    </row>
    <row r="25" spans="1:21" x14ac:dyDescent="0.2">
      <c r="A25" s="10" t="s">
        <v>101</v>
      </c>
      <c r="B25" s="25">
        <v>1799.9455069999997</v>
      </c>
    </row>
    <row r="26" spans="1:21" x14ac:dyDescent="0.2">
      <c r="A26" s="10" t="s">
        <v>128</v>
      </c>
      <c r="B26" s="25">
        <v>870.59455886746696</v>
      </c>
    </row>
    <row r="27" spans="1:21" x14ac:dyDescent="0.2">
      <c r="A27" s="10" t="s">
        <v>102</v>
      </c>
      <c r="B27" s="25">
        <v>1614.7023419185948</v>
      </c>
    </row>
    <row r="28" spans="1:21" x14ac:dyDescent="0.2">
      <c r="A28" s="10" t="s">
        <v>103</v>
      </c>
      <c r="B28" s="25">
        <v>1101.710555571146</v>
      </c>
    </row>
    <row r="29" spans="1:21" x14ac:dyDescent="0.2">
      <c r="A29" s="10" t="s">
        <v>104</v>
      </c>
      <c r="B29" s="25">
        <v>8087.3798719999995</v>
      </c>
    </row>
    <row r="30" spans="1:21" x14ac:dyDescent="0.2">
      <c r="A30" s="10" t="s">
        <v>105</v>
      </c>
      <c r="B30" s="25">
        <v>1796.523825</v>
      </c>
    </row>
    <row r="31" spans="1:21" x14ac:dyDescent="0.2">
      <c r="A31" s="10" t="s">
        <v>106</v>
      </c>
      <c r="B31" s="25">
        <v>2256.5003976534517</v>
      </c>
    </row>
    <row r="32" spans="1:21" x14ac:dyDescent="0.2">
      <c r="A32" s="10" t="s">
        <v>107</v>
      </c>
      <c r="B32" s="25">
        <v>2247.436557</v>
      </c>
    </row>
    <row r="33" spans="1:2" x14ac:dyDescent="0.2">
      <c r="A33" s="10" t="s">
        <v>108</v>
      </c>
      <c r="B33" s="25">
        <v>10601.207868000003</v>
      </c>
    </row>
    <row r="34" spans="1:2" x14ac:dyDescent="0.2">
      <c r="A34" s="10" t="s">
        <v>109</v>
      </c>
      <c r="B34" s="25">
        <v>6310.1980110000013</v>
      </c>
    </row>
    <row r="35" spans="1:2" x14ac:dyDescent="0.2">
      <c r="A35" s="10" t="s">
        <v>110</v>
      </c>
      <c r="B35" s="25">
        <v>2111.3582118325912</v>
      </c>
    </row>
  </sheetData>
  <sortState ref="A7:N20">
    <sortCondition ref="A7"/>
  </sortState>
  <mergeCells count="11">
    <mergeCell ref="N5:N6"/>
    <mergeCell ref="A3:A4"/>
    <mergeCell ref="B3:D3"/>
    <mergeCell ref="E3:G3"/>
    <mergeCell ref="H3:J3"/>
    <mergeCell ref="K3:M3"/>
    <mergeCell ref="A5:A6"/>
    <mergeCell ref="B5:D5"/>
    <mergeCell ref="E5:G5"/>
    <mergeCell ref="H5:J5"/>
    <mergeCell ref="K5:M5"/>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dimension ref="A1:T46"/>
  <sheetViews>
    <sheetView showGridLines="0" view="pageBreakPreview" zoomScaleNormal="70" zoomScaleSheetLayoutView="100" workbookViewId="0">
      <selection activeCell="S36" sqref="S36"/>
    </sheetView>
  </sheetViews>
  <sheetFormatPr defaultColWidth="9.109375" defaultRowHeight="13.2" x14ac:dyDescent="0.25"/>
  <cols>
    <col min="1" max="1" width="30.88671875" style="2" customWidth="1"/>
    <col min="2" max="15" width="7.44140625" style="2" customWidth="1"/>
    <col min="16" max="16" width="9.109375" style="2" customWidth="1"/>
    <col min="17" max="16384" width="9.109375" style="2"/>
  </cols>
  <sheetData>
    <row r="1" spans="1:20" s="66" customFormat="1" ht="17.399999999999999" x14ac:dyDescent="0.3">
      <c r="A1" s="241" t="s">
        <v>331</v>
      </c>
      <c r="B1" s="23"/>
      <c r="C1" s="23"/>
      <c r="D1" s="23"/>
      <c r="E1" s="23"/>
      <c r="G1" s="23"/>
      <c r="H1" s="23"/>
      <c r="I1" s="23"/>
      <c r="J1" s="23"/>
      <c r="K1" s="23"/>
      <c r="L1" s="23"/>
      <c r="M1" s="23"/>
      <c r="N1" s="23"/>
      <c r="P1" s="245" t="str">
        <f>'3'!N1</f>
        <v>II. čtvrtletí 2022</v>
      </c>
    </row>
    <row r="2" spans="1:20" s="7" customFormat="1" ht="6" customHeight="1" x14ac:dyDescent="0.25">
      <c r="B2" s="115"/>
      <c r="C2" s="115"/>
      <c r="D2" s="115"/>
      <c r="E2" s="115"/>
      <c r="F2" s="115"/>
      <c r="G2" s="115"/>
      <c r="H2" s="115"/>
      <c r="I2" s="115"/>
      <c r="J2" s="115"/>
      <c r="K2" s="115"/>
      <c r="L2" s="115"/>
      <c r="M2" s="115"/>
      <c r="N2" s="115"/>
      <c r="O2" s="115"/>
    </row>
    <row r="3" spans="1:20" s="7" customFormat="1" ht="12" customHeight="1" x14ac:dyDescent="0.2">
      <c r="A3" s="168"/>
      <c r="B3" s="200" t="s">
        <v>85</v>
      </c>
      <c r="C3" s="200" t="s">
        <v>76</v>
      </c>
      <c r="D3" s="200" t="s">
        <v>77</v>
      </c>
      <c r="E3" s="200" t="s">
        <v>78</v>
      </c>
      <c r="F3" s="200" t="s">
        <v>88</v>
      </c>
      <c r="G3" s="200" t="s">
        <v>79</v>
      </c>
      <c r="H3" s="200" t="s">
        <v>80</v>
      </c>
      <c r="I3" s="200" t="s">
        <v>81</v>
      </c>
      <c r="J3" s="200" t="s">
        <v>82</v>
      </c>
      <c r="K3" s="200" t="s">
        <v>83</v>
      </c>
      <c r="L3" s="200" t="s">
        <v>84</v>
      </c>
      <c r="M3" s="200" t="s">
        <v>86</v>
      </c>
      <c r="N3" s="200" t="s">
        <v>87</v>
      </c>
      <c r="O3" s="200" t="s">
        <v>89</v>
      </c>
      <c r="P3" s="200" t="s">
        <v>7</v>
      </c>
    </row>
    <row r="4" spans="1:20" s="110" customFormat="1" ht="12" customHeight="1" x14ac:dyDescent="0.2">
      <c r="A4" s="170" t="s">
        <v>116</v>
      </c>
      <c r="B4" s="280">
        <f>SUM(B5:B20)</f>
        <v>654.65715900000009</v>
      </c>
      <c r="C4" s="280">
        <f>SUM(C5:C20)</f>
        <v>808.24313699999993</v>
      </c>
      <c r="D4" s="280">
        <f t="shared" ref="D4:P4" si="0">SUM(D5:D20)</f>
        <v>874.26417299900004</v>
      </c>
      <c r="E4" s="280">
        <f t="shared" si="0"/>
        <v>570.72935899999993</v>
      </c>
      <c r="F4" s="280">
        <f>SUM(F5:F20)</f>
        <v>265.14542600000004</v>
      </c>
      <c r="G4" s="280">
        <f t="shared" si="0"/>
        <v>546.76822400000003</v>
      </c>
      <c r="H4" s="280">
        <f t="shared" si="0"/>
        <v>313.74946</v>
      </c>
      <c r="I4" s="280">
        <f t="shared" si="0"/>
        <v>2490.2500320000004</v>
      </c>
      <c r="J4" s="280">
        <f t="shared" si="0"/>
        <v>508.28682700000002</v>
      </c>
      <c r="K4" s="280">
        <f t="shared" si="0"/>
        <v>583.79859755436462</v>
      </c>
      <c r="L4" s="280">
        <f t="shared" si="0"/>
        <v>654.13366099999996</v>
      </c>
      <c r="M4" s="280">
        <f t="shared" si="0"/>
        <v>3513.3605629999993</v>
      </c>
      <c r="N4" s="280">
        <f t="shared" si="0"/>
        <v>2179.4315550000001</v>
      </c>
      <c r="O4" s="280">
        <f t="shared" si="0"/>
        <v>683.4569993815652</v>
      </c>
      <c r="P4" s="195">
        <f t="shared" si="0"/>
        <v>14646.275172934933</v>
      </c>
    </row>
    <row r="5" spans="1:20" s="7" customFormat="1" ht="12" customHeight="1" x14ac:dyDescent="0.2">
      <c r="A5" s="169" t="s">
        <v>40</v>
      </c>
      <c r="B5" s="199">
        <v>0</v>
      </c>
      <c r="C5" s="199">
        <v>264.861223</v>
      </c>
      <c r="D5" s="199">
        <v>68.663679999999999</v>
      </c>
      <c r="E5" s="199">
        <v>81.138804999999991</v>
      </c>
      <c r="F5" s="199">
        <v>93.927680000000009</v>
      </c>
      <c r="G5" s="199">
        <v>108.51828999999999</v>
      </c>
      <c r="H5" s="199">
        <v>0.65921800000000008</v>
      </c>
      <c r="I5" s="199">
        <v>180.76289200000002</v>
      </c>
      <c r="J5" s="199">
        <v>34.272981999999999</v>
      </c>
      <c r="K5" s="199">
        <v>4.8867569999999994</v>
      </c>
      <c r="L5" s="199">
        <v>189.09803699999995</v>
      </c>
      <c r="M5" s="199">
        <v>163.24286099999998</v>
      </c>
      <c r="N5" s="199">
        <v>315.71749299999999</v>
      </c>
      <c r="O5" s="199">
        <v>67.281521999999995</v>
      </c>
      <c r="P5" s="192">
        <f>SUM(B5:O5)</f>
        <v>1573.03144</v>
      </c>
      <c r="T5" s="8"/>
    </row>
    <row r="6" spans="1:20" s="7" customFormat="1" ht="12" customHeight="1" x14ac:dyDescent="0.2">
      <c r="A6" s="169" t="s">
        <v>39</v>
      </c>
      <c r="B6" s="199">
        <v>9.94</v>
      </c>
      <c r="C6" s="199">
        <v>23.139315999999997</v>
      </c>
      <c r="D6" s="199">
        <v>20.810255999999999</v>
      </c>
      <c r="E6" s="199">
        <v>1.175</v>
      </c>
      <c r="F6" s="199">
        <v>7.8418169999999998</v>
      </c>
      <c r="G6" s="199">
        <v>8.8846959999999982</v>
      </c>
      <c r="H6" s="199">
        <v>2.5122100000000001</v>
      </c>
      <c r="I6" s="199">
        <v>0.26999499999999999</v>
      </c>
      <c r="J6" s="199">
        <v>6.8403879999999999</v>
      </c>
      <c r="K6" s="199">
        <v>11.001985999999995</v>
      </c>
      <c r="L6" s="199">
        <v>14.050700000000001</v>
      </c>
      <c r="M6" s="199">
        <v>9.9118530000000007</v>
      </c>
      <c r="N6" s="199">
        <v>5.1355219999999999</v>
      </c>
      <c r="O6" s="199">
        <v>2.5446300000000002</v>
      </c>
      <c r="P6" s="192">
        <f t="shared" ref="P6:P20" si="1">SUM(B6:O6)</f>
        <v>124.058369</v>
      </c>
      <c r="T6" s="8"/>
    </row>
    <row r="7" spans="1:20" s="7" customFormat="1" ht="12" customHeight="1" x14ac:dyDescent="0.2">
      <c r="A7" s="169" t="s">
        <v>38</v>
      </c>
      <c r="B7" s="199">
        <v>0</v>
      </c>
      <c r="C7" s="199">
        <v>0</v>
      </c>
      <c r="D7" s="199">
        <v>0.26257999999999998</v>
      </c>
      <c r="E7" s="199">
        <v>0</v>
      </c>
      <c r="F7" s="199">
        <v>0</v>
      </c>
      <c r="G7" s="199">
        <v>10.901359999999999</v>
      </c>
      <c r="H7" s="199">
        <v>0</v>
      </c>
      <c r="I7" s="199">
        <v>1249.0800860000002</v>
      </c>
      <c r="J7" s="199">
        <v>0</v>
      </c>
      <c r="K7" s="199">
        <v>0</v>
      </c>
      <c r="L7" s="199">
        <v>0</v>
      </c>
      <c r="M7" s="199">
        <v>0</v>
      </c>
      <c r="N7" s="199">
        <v>1.20008</v>
      </c>
      <c r="O7" s="199">
        <v>15.24776</v>
      </c>
      <c r="P7" s="192">
        <f t="shared" si="1"/>
        <v>1276.6918660000001</v>
      </c>
      <c r="T7" s="8"/>
    </row>
    <row r="8" spans="1:20" s="7" customFormat="1" ht="12" customHeight="1" x14ac:dyDescent="0.2">
      <c r="A8" s="169" t="s">
        <v>60</v>
      </c>
      <c r="B8" s="281">
        <v>0.52800000000000002</v>
      </c>
      <c r="C8" s="281">
        <v>0</v>
      </c>
      <c r="D8" s="281">
        <v>0.9</v>
      </c>
      <c r="E8" s="281">
        <v>0</v>
      </c>
      <c r="F8" s="281">
        <v>1.9E-2</v>
      </c>
      <c r="G8" s="281">
        <v>0</v>
      </c>
      <c r="H8" s="281">
        <v>0</v>
      </c>
      <c r="I8" s="281">
        <v>0.112078</v>
      </c>
      <c r="J8" s="281">
        <v>0</v>
      </c>
      <c r="K8" s="281">
        <v>7.8730000000000002</v>
      </c>
      <c r="L8" s="281">
        <v>0</v>
      </c>
      <c r="M8" s="281">
        <v>0</v>
      </c>
      <c r="N8" s="281">
        <v>0</v>
      </c>
      <c r="O8" s="199">
        <v>0.13369999999999999</v>
      </c>
      <c r="P8" s="192">
        <f t="shared" si="1"/>
        <v>9.5657779999999999</v>
      </c>
      <c r="T8" s="8"/>
    </row>
    <row r="9" spans="1:20" s="7" customFormat="1" ht="12" customHeight="1" x14ac:dyDescent="0.2">
      <c r="A9" s="169" t="s">
        <v>61</v>
      </c>
      <c r="B9" s="281">
        <v>1.8080000000000001</v>
      </c>
      <c r="C9" s="281">
        <v>0</v>
      </c>
      <c r="D9" s="281">
        <v>0.106</v>
      </c>
      <c r="E9" s="281">
        <v>1.1904100000000002</v>
      </c>
      <c r="F9" s="281">
        <v>0</v>
      </c>
      <c r="G9" s="281">
        <v>0</v>
      </c>
      <c r="H9" s="281">
        <v>0</v>
      </c>
      <c r="I9" s="281">
        <v>0</v>
      </c>
      <c r="J9" s="281">
        <v>0</v>
      </c>
      <c r="K9" s="281">
        <v>0</v>
      </c>
      <c r="L9" s="281">
        <v>0</v>
      </c>
      <c r="M9" s="281">
        <v>0</v>
      </c>
      <c r="N9" s="281">
        <v>0.35299999999999998</v>
      </c>
      <c r="O9" s="199">
        <v>2.3854E-2</v>
      </c>
      <c r="P9" s="192">
        <f t="shared" si="1"/>
        <v>3.4812640000000004</v>
      </c>
      <c r="T9" s="8"/>
    </row>
    <row r="10" spans="1:20" s="7" customFormat="1" ht="12" customHeight="1" x14ac:dyDescent="0.2">
      <c r="A10" s="169" t="s">
        <v>62</v>
      </c>
      <c r="B10" s="281">
        <v>0</v>
      </c>
      <c r="C10" s="281">
        <v>0</v>
      </c>
      <c r="D10" s="281">
        <v>9.4E-2</v>
      </c>
      <c r="E10" s="281">
        <v>6.7349999999999993E-2</v>
      </c>
      <c r="F10" s="281">
        <v>5.8630000000000002E-2</v>
      </c>
      <c r="G10" s="281">
        <v>8.9999999999999987E-4</v>
      </c>
      <c r="H10" s="281">
        <v>0</v>
      </c>
      <c r="I10" s="281">
        <v>0</v>
      </c>
      <c r="J10" s="281">
        <v>0</v>
      </c>
      <c r="K10" s="281">
        <v>0</v>
      </c>
      <c r="L10" s="281">
        <v>0</v>
      </c>
      <c r="M10" s="281">
        <v>0</v>
      </c>
      <c r="N10" s="281">
        <v>3.4000000000000002E-2</v>
      </c>
      <c r="O10" s="199">
        <v>0</v>
      </c>
      <c r="P10" s="192">
        <f t="shared" si="1"/>
        <v>0.25488</v>
      </c>
      <c r="T10" s="8"/>
    </row>
    <row r="11" spans="1:20" s="7" customFormat="1" ht="12" customHeight="1" x14ac:dyDescent="0.2">
      <c r="A11" s="169" t="s">
        <v>37</v>
      </c>
      <c r="B11" s="281">
        <v>0</v>
      </c>
      <c r="C11" s="281">
        <v>379.28360900000001</v>
      </c>
      <c r="D11" s="281">
        <v>15.15127</v>
      </c>
      <c r="E11" s="281">
        <v>385.11882099999997</v>
      </c>
      <c r="F11" s="281">
        <v>36.127583000000001</v>
      </c>
      <c r="G11" s="281">
        <v>240.17713000000001</v>
      </c>
      <c r="H11" s="281">
        <v>14.933561999999998</v>
      </c>
      <c r="I11" s="281">
        <v>43.922807999999996</v>
      </c>
      <c r="J11" s="281">
        <v>252.703518</v>
      </c>
      <c r="K11" s="281">
        <v>491.69078000000002</v>
      </c>
      <c r="L11" s="281">
        <v>343.461073</v>
      </c>
      <c r="M11" s="281">
        <v>1928.2520140000001</v>
      </c>
      <c r="N11" s="281">
        <v>1663.6431260000004</v>
      </c>
      <c r="O11" s="199">
        <v>421.83446400000003</v>
      </c>
      <c r="P11" s="192">
        <f t="shared" si="1"/>
        <v>6216.299758000001</v>
      </c>
      <c r="T11" s="8"/>
    </row>
    <row r="12" spans="1:20" s="7" customFormat="1" ht="12" customHeight="1" x14ac:dyDescent="0.2">
      <c r="A12" s="169" t="s">
        <v>72</v>
      </c>
      <c r="B12" s="281">
        <v>0</v>
      </c>
      <c r="C12" s="281">
        <v>33.634340000000002</v>
      </c>
      <c r="D12" s="281">
        <v>0</v>
      </c>
      <c r="E12" s="281">
        <v>0</v>
      </c>
      <c r="F12" s="281">
        <v>6.8723499999999991</v>
      </c>
      <c r="G12" s="281">
        <v>0</v>
      </c>
      <c r="H12" s="281">
        <v>0</v>
      </c>
      <c r="I12" s="281">
        <v>0</v>
      </c>
      <c r="J12" s="281">
        <v>0</v>
      </c>
      <c r="K12" s="281">
        <v>0</v>
      </c>
      <c r="L12" s="281">
        <v>0</v>
      </c>
      <c r="M12" s="281">
        <v>0</v>
      </c>
      <c r="N12" s="281">
        <v>0</v>
      </c>
      <c r="O12" s="199">
        <v>0</v>
      </c>
      <c r="P12" s="192">
        <f t="shared" si="1"/>
        <v>40.506689999999999</v>
      </c>
      <c r="T12" s="8"/>
    </row>
    <row r="13" spans="1:20" s="7" customFormat="1" ht="12" customHeight="1" x14ac:dyDescent="0.2">
      <c r="A13" s="169" t="s">
        <v>36</v>
      </c>
      <c r="B13" s="281">
        <v>0</v>
      </c>
      <c r="C13" s="281">
        <v>0</v>
      </c>
      <c r="D13" s="281">
        <v>0</v>
      </c>
      <c r="E13" s="281">
        <v>0</v>
      </c>
      <c r="F13" s="281">
        <v>0</v>
      </c>
      <c r="G13" s="281">
        <v>0</v>
      </c>
      <c r="H13" s="281">
        <v>0</v>
      </c>
      <c r="I13" s="281">
        <v>0</v>
      </c>
      <c r="J13" s="281">
        <v>0</v>
      </c>
      <c r="K13" s="281">
        <v>0</v>
      </c>
      <c r="L13" s="281">
        <v>0</v>
      </c>
      <c r="M13" s="281">
        <v>0</v>
      </c>
      <c r="N13" s="281">
        <v>0</v>
      </c>
      <c r="O13" s="199">
        <v>0</v>
      </c>
      <c r="P13" s="192">
        <f t="shared" si="1"/>
        <v>0</v>
      </c>
      <c r="T13" s="8"/>
    </row>
    <row r="14" spans="1:20" s="7" customFormat="1" ht="12" customHeight="1" x14ac:dyDescent="0.2">
      <c r="A14" s="169" t="s">
        <v>35</v>
      </c>
      <c r="B14" s="281">
        <v>0</v>
      </c>
      <c r="C14" s="281">
        <v>0</v>
      </c>
      <c r="D14" s="281">
        <v>11.802870000000002</v>
      </c>
      <c r="E14" s="281">
        <v>6.9800000000000001E-2</v>
      </c>
      <c r="F14" s="281">
        <v>5.1409490000000009</v>
      </c>
      <c r="G14" s="281">
        <v>0</v>
      </c>
      <c r="H14" s="281">
        <v>0.32900000000000001</v>
      </c>
      <c r="I14" s="281">
        <v>151.05352000000002</v>
      </c>
      <c r="J14" s="281">
        <v>0</v>
      </c>
      <c r="K14" s="281">
        <v>5.74</v>
      </c>
      <c r="L14" s="281">
        <v>0</v>
      </c>
      <c r="M14" s="281">
        <v>44.060379999999995</v>
      </c>
      <c r="N14" s="281">
        <v>0.29099999999999998</v>
      </c>
      <c r="O14" s="199">
        <v>4.8239999999999998</v>
      </c>
      <c r="P14" s="192">
        <f t="shared" si="1"/>
        <v>223.31151900000003</v>
      </c>
      <c r="T14" s="8"/>
    </row>
    <row r="15" spans="1:20" s="7" customFormat="1" ht="12" customHeight="1" x14ac:dyDescent="0.2">
      <c r="A15" s="169" t="s">
        <v>34</v>
      </c>
      <c r="B15" s="281">
        <v>0</v>
      </c>
      <c r="C15" s="281">
        <v>2.6028739999999999</v>
      </c>
      <c r="D15" s="281">
        <v>0</v>
      </c>
      <c r="E15" s="281">
        <v>0</v>
      </c>
      <c r="F15" s="281">
        <v>0</v>
      </c>
      <c r="G15" s="281">
        <v>0</v>
      </c>
      <c r="H15" s="281">
        <v>0</v>
      </c>
      <c r="I15" s="281">
        <v>0</v>
      </c>
      <c r="J15" s="281">
        <v>0</v>
      </c>
      <c r="K15" s="281">
        <v>0</v>
      </c>
      <c r="L15" s="281">
        <v>0</v>
      </c>
      <c r="M15" s="281">
        <v>4.9217319999999996</v>
      </c>
      <c r="N15" s="281">
        <v>0</v>
      </c>
      <c r="O15" s="199">
        <v>0</v>
      </c>
      <c r="P15" s="192">
        <f t="shared" si="1"/>
        <v>7.5246059999999995</v>
      </c>
      <c r="T15" s="8"/>
    </row>
    <row r="16" spans="1:20" s="7" customFormat="1" ht="12" customHeight="1" x14ac:dyDescent="0.2">
      <c r="A16" s="169" t="s">
        <v>33</v>
      </c>
      <c r="B16" s="281">
        <v>168.309</v>
      </c>
      <c r="C16" s="281">
        <v>0</v>
      </c>
      <c r="D16" s="281">
        <v>266.36799999999999</v>
      </c>
      <c r="E16" s="281">
        <v>0.171153</v>
      </c>
      <c r="F16" s="281">
        <v>0</v>
      </c>
      <c r="G16" s="281">
        <v>0</v>
      </c>
      <c r="H16" s="281">
        <v>97.626000000000005</v>
      </c>
      <c r="I16" s="281">
        <v>6.0789999999999997</v>
      </c>
      <c r="J16" s="281">
        <v>0</v>
      </c>
      <c r="K16" s="281">
        <v>0</v>
      </c>
      <c r="L16" s="281">
        <v>4.6107309999999995</v>
      </c>
      <c r="M16" s="281">
        <v>19.183625561969816</v>
      </c>
      <c r="N16" s="281">
        <v>6.2056199999999997</v>
      </c>
      <c r="O16" s="199">
        <v>7.8339999999999996</v>
      </c>
      <c r="P16" s="192">
        <f t="shared" si="1"/>
        <v>576.38712956196969</v>
      </c>
      <c r="T16" s="8"/>
    </row>
    <row r="17" spans="1:20" s="7" customFormat="1" ht="12" customHeight="1" x14ac:dyDescent="0.2">
      <c r="A17" s="169" t="s">
        <v>32</v>
      </c>
      <c r="B17" s="281">
        <v>0</v>
      </c>
      <c r="C17" s="281">
        <v>0.107749</v>
      </c>
      <c r="D17" s="281">
        <v>0</v>
      </c>
      <c r="E17" s="281">
        <v>0</v>
      </c>
      <c r="F17" s="281">
        <v>0</v>
      </c>
      <c r="G17" s="281">
        <v>0</v>
      </c>
      <c r="H17" s="281">
        <v>0</v>
      </c>
      <c r="I17" s="281">
        <v>546.51504899999986</v>
      </c>
      <c r="J17" s="281">
        <v>0</v>
      </c>
      <c r="K17" s="281">
        <v>0</v>
      </c>
      <c r="L17" s="281">
        <v>0</v>
      </c>
      <c r="M17" s="281">
        <v>142.78469000000001</v>
      </c>
      <c r="N17" s="281">
        <v>26.594000000000001</v>
      </c>
      <c r="O17" s="199">
        <v>29.38</v>
      </c>
      <c r="P17" s="192">
        <f t="shared" si="1"/>
        <v>745.38148799999988</v>
      </c>
      <c r="T17" s="8"/>
    </row>
    <row r="18" spans="1:20" s="7" customFormat="1" ht="12" customHeight="1" x14ac:dyDescent="0.2">
      <c r="A18" s="169" t="s">
        <v>3</v>
      </c>
      <c r="B18" s="281">
        <v>0</v>
      </c>
      <c r="C18" s="281">
        <v>0</v>
      </c>
      <c r="D18" s="281">
        <v>0</v>
      </c>
      <c r="E18" s="281">
        <v>0</v>
      </c>
      <c r="F18" s="281">
        <v>0</v>
      </c>
      <c r="G18" s="281">
        <v>0</v>
      </c>
      <c r="H18" s="281">
        <v>0</v>
      </c>
      <c r="I18" s="281">
        <v>0</v>
      </c>
      <c r="J18" s="281">
        <v>0</v>
      </c>
      <c r="K18" s="281">
        <v>0</v>
      </c>
      <c r="L18" s="281">
        <v>0</v>
      </c>
      <c r="M18" s="281">
        <v>0</v>
      </c>
      <c r="N18" s="281">
        <v>0</v>
      </c>
      <c r="O18" s="199">
        <v>0</v>
      </c>
      <c r="P18" s="192">
        <f t="shared" si="1"/>
        <v>0</v>
      </c>
      <c r="T18" s="8"/>
    </row>
    <row r="19" spans="1:20" s="7" customFormat="1" ht="12" customHeight="1" x14ac:dyDescent="0.2">
      <c r="A19" s="169" t="s">
        <v>31</v>
      </c>
      <c r="B19" s="281">
        <v>0.113</v>
      </c>
      <c r="C19" s="281">
        <v>13.753171999999999</v>
      </c>
      <c r="D19" s="281">
        <v>1.6794E-2</v>
      </c>
      <c r="E19" s="281">
        <v>10.857259999999998</v>
      </c>
      <c r="F19" s="281">
        <v>0.105934</v>
      </c>
      <c r="G19" s="281">
        <v>3.2490000000000001</v>
      </c>
      <c r="H19" s="281">
        <v>18.375079000000003</v>
      </c>
      <c r="I19" s="281">
        <v>0.29747699999999999</v>
      </c>
      <c r="J19" s="281">
        <v>3.9025320000000003</v>
      </c>
      <c r="K19" s="281">
        <v>7.1665999999999994E-2</v>
      </c>
      <c r="L19" s="281">
        <v>2.6900000000000003E-4</v>
      </c>
      <c r="M19" s="281">
        <v>4.4493110000000007</v>
      </c>
      <c r="N19" s="281">
        <v>1.7620889999999996</v>
      </c>
      <c r="O19" s="199">
        <v>0.31657999999999997</v>
      </c>
      <c r="P19" s="192">
        <f t="shared" si="1"/>
        <v>57.270163000000011</v>
      </c>
      <c r="T19" s="8"/>
    </row>
    <row r="20" spans="1:20" s="7" customFormat="1" ht="12" customHeight="1" x14ac:dyDescent="0.2">
      <c r="A20" s="169" t="s">
        <v>30</v>
      </c>
      <c r="B20" s="281">
        <v>473.95915900000006</v>
      </c>
      <c r="C20" s="281">
        <v>90.860853999999961</v>
      </c>
      <c r="D20" s="281">
        <v>490.08872299900014</v>
      </c>
      <c r="E20" s="281">
        <v>90.940759999999997</v>
      </c>
      <c r="F20" s="281">
        <v>115.051483</v>
      </c>
      <c r="G20" s="281">
        <v>175.03684799999999</v>
      </c>
      <c r="H20" s="281">
        <v>179.31439099999997</v>
      </c>
      <c r="I20" s="281">
        <v>312.15712699999983</v>
      </c>
      <c r="J20" s="281">
        <v>210.567407</v>
      </c>
      <c r="K20" s="281">
        <v>62.534408554364497</v>
      </c>
      <c r="L20" s="281">
        <v>102.912851</v>
      </c>
      <c r="M20" s="281">
        <v>1196.5540964380305</v>
      </c>
      <c r="N20" s="281">
        <v>158.49562499999999</v>
      </c>
      <c r="O20" s="199">
        <v>134.03648938156519</v>
      </c>
      <c r="P20" s="192">
        <f t="shared" si="1"/>
        <v>3792.51022237296</v>
      </c>
      <c r="T20" s="8"/>
    </row>
    <row r="21" spans="1:20" s="4" customFormat="1" ht="10.199999999999999" x14ac:dyDescent="0.2">
      <c r="A21" s="202"/>
      <c r="P21" s="3"/>
    </row>
    <row r="22" spans="1:20" s="7" customFormat="1" x14ac:dyDescent="0.25">
      <c r="A22" s="67"/>
      <c r="B22" s="68"/>
      <c r="C22" s="68"/>
      <c r="D22" s="68"/>
      <c r="E22" s="68"/>
      <c r="F22" s="68"/>
      <c r="G22" s="68"/>
      <c r="H22" s="68"/>
      <c r="I22" s="68"/>
      <c r="J22" s="68"/>
      <c r="K22" s="68"/>
      <c r="L22" s="68"/>
      <c r="M22" s="68"/>
      <c r="N22" s="68"/>
      <c r="O22" s="68"/>
      <c r="P22" s="67"/>
    </row>
    <row r="23" spans="1:20" s="7" customFormat="1" x14ac:dyDescent="0.25">
      <c r="A23" s="67"/>
      <c r="B23" s="68"/>
      <c r="C23" s="68"/>
      <c r="D23" s="68"/>
      <c r="E23" s="68"/>
      <c r="F23" s="68"/>
      <c r="G23" s="68"/>
      <c r="H23" s="68"/>
      <c r="I23" s="68"/>
      <c r="J23" s="68"/>
      <c r="K23" s="68"/>
      <c r="L23" s="68"/>
      <c r="M23" s="68"/>
      <c r="N23" s="68"/>
      <c r="O23" s="68"/>
      <c r="P23" s="68"/>
    </row>
    <row r="24" spans="1:20" s="7" customFormat="1" x14ac:dyDescent="0.25">
      <c r="A24" s="67"/>
      <c r="B24" s="68"/>
      <c r="C24" s="68"/>
      <c r="D24" s="68"/>
      <c r="E24" s="68"/>
      <c r="F24" s="68"/>
      <c r="G24" s="68"/>
      <c r="H24" s="68"/>
      <c r="I24" s="68"/>
      <c r="J24" s="68"/>
      <c r="K24" s="68"/>
      <c r="L24" s="68"/>
      <c r="M24" s="68"/>
      <c r="N24" s="68"/>
      <c r="O24" s="68"/>
      <c r="P24" s="68"/>
      <c r="Q24" s="69"/>
    </row>
    <row r="25" spans="1:20" s="7" customFormat="1" x14ac:dyDescent="0.25">
      <c r="A25" s="67"/>
      <c r="B25" s="68"/>
      <c r="C25" s="68"/>
      <c r="D25" s="68"/>
      <c r="E25" s="68"/>
      <c r="F25" s="68"/>
      <c r="G25" s="68"/>
      <c r="H25" s="68"/>
      <c r="I25" s="68"/>
      <c r="J25" s="68"/>
      <c r="K25" s="68"/>
      <c r="L25" s="68"/>
      <c r="M25" s="68"/>
      <c r="N25" s="68"/>
      <c r="O25" s="68"/>
      <c r="P25" s="68"/>
      <c r="Q25" s="69"/>
    </row>
    <row r="26" spans="1:20" s="7" customFormat="1" x14ac:dyDescent="0.25">
      <c r="A26" s="67"/>
      <c r="B26" s="68"/>
      <c r="C26" s="68"/>
      <c r="D26" s="68"/>
      <c r="E26" s="68"/>
      <c r="F26" s="68"/>
      <c r="G26" s="68"/>
      <c r="H26" s="68"/>
      <c r="I26" s="68"/>
      <c r="J26" s="68"/>
      <c r="K26" s="68"/>
      <c r="L26" s="68"/>
      <c r="M26" s="68"/>
      <c r="N26" s="68"/>
      <c r="O26" s="68"/>
      <c r="P26" s="68"/>
      <c r="S26" s="8"/>
    </row>
    <row r="27" spans="1:20" s="7" customFormat="1" x14ac:dyDescent="0.25">
      <c r="A27" s="67"/>
      <c r="B27" s="68"/>
      <c r="C27" s="68"/>
      <c r="D27" s="68"/>
      <c r="E27" s="68"/>
      <c r="F27" s="68"/>
      <c r="G27" s="68"/>
      <c r="H27" s="68"/>
      <c r="I27" s="68"/>
      <c r="J27" s="68"/>
      <c r="K27" s="68"/>
      <c r="L27" s="68"/>
      <c r="M27" s="68"/>
      <c r="N27" s="68"/>
      <c r="O27" s="68"/>
      <c r="P27" s="68"/>
    </row>
    <row r="28" spans="1:20" s="7" customFormat="1" x14ac:dyDescent="0.25">
      <c r="A28" s="67"/>
      <c r="B28" s="68"/>
      <c r="C28" s="68"/>
      <c r="D28" s="68"/>
      <c r="E28" s="68"/>
      <c r="F28" s="68"/>
      <c r="G28" s="68"/>
      <c r="H28" s="68"/>
      <c r="I28" s="68"/>
      <c r="J28" s="68"/>
      <c r="K28" s="68"/>
      <c r="L28" s="68"/>
      <c r="M28" s="68"/>
      <c r="N28" s="68"/>
      <c r="O28" s="68"/>
      <c r="P28" s="68"/>
    </row>
    <row r="29" spans="1:20" s="7" customFormat="1" x14ac:dyDescent="0.25">
      <c r="A29" s="67"/>
      <c r="B29" s="68"/>
      <c r="C29" s="68"/>
      <c r="D29" s="68"/>
      <c r="E29" s="68"/>
      <c r="F29" s="68"/>
      <c r="G29" s="68"/>
      <c r="H29" s="68"/>
      <c r="I29" s="68"/>
      <c r="J29" s="68"/>
      <c r="K29" s="68"/>
      <c r="L29" s="68"/>
      <c r="M29" s="68"/>
      <c r="N29" s="68"/>
      <c r="O29" s="68"/>
      <c r="P29" s="68"/>
    </row>
    <row r="30" spans="1:20" s="7" customFormat="1" x14ac:dyDescent="0.25">
      <c r="A30" s="67"/>
      <c r="B30" s="68"/>
      <c r="C30" s="68"/>
      <c r="D30" s="68"/>
      <c r="E30" s="68"/>
      <c r="F30" s="68"/>
      <c r="G30" s="68"/>
      <c r="H30" s="68"/>
      <c r="I30" s="68"/>
      <c r="J30" s="68"/>
      <c r="K30" s="68"/>
      <c r="L30" s="68"/>
      <c r="M30" s="68"/>
      <c r="N30" s="68"/>
      <c r="O30" s="68"/>
      <c r="P30" s="68"/>
    </row>
    <row r="31" spans="1:20" s="7" customFormat="1" x14ac:dyDescent="0.25">
      <c r="A31" s="67"/>
      <c r="B31" s="68"/>
      <c r="C31" s="68"/>
      <c r="D31" s="68"/>
      <c r="E31" s="68"/>
      <c r="F31" s="68"/>
      <c r="G31" s="68"/>
      <c r="H31" s="68"/>
      <c r="I31" s="68"/>
      <c r="J31" s="68"/>
      <c r="K31" s="68"/>
      <c r="L31" s="68"/>
      <c r="M31" s="68"/>
      <c r="N31" s="68"/>
      <c r="O31" s="68"/>
      <c r="P31" s="68"/>
    </row>
    <row r="32" spans="1:20" s="7" customFormat="1" x14ac:dyDescent="0.25">
      <c r="A32" s="67"/>
      <c r="B32" s="68"/>
      <c r="C32" s="68"/>
      <c r="D32" s="68"/>
      <c r="E32" s="68"/>
      <c r="F32" s="68"/>
      <c r="G32" s="68"/>
      <c r="H32" s="68"/>
      <c r="I32" s="68"/>
      <c r="J32" s="68"/>
      <c r="K32" s="68"/>
      <c r="L32" s="68"/>
      <c r="M32" s="68"/>
      <c r="N32" s="68"/>
      <c r="O32" s="68"/>
      <c r="P32" s="68"/>
    </row>
    <row r="33" spans="1:16" s="7" customFormat="1" x14ac:dyDescent="0.25">
      <c r="A33" s="67"/>
      <c r="B33" s="68"/>
      <c r="C33" s="68"/>
      <c r="D33" s="68"/>
      <c r="E33" s="68"/>
      <c r="F33" s="68"/>
      <c r="G33" s="68"/>
      <c r="H33" s="68"/>
      <c r="I33" s="68"/>
      <c r="J33" s="68"/>
      <c r="K33" s="68"/>
      <c r="L33" s="68"/>
      <c r="M33" s="68"/>
      <c r="N33" s="68"/>
      <c r="O33" s="68"/>
      <c r="P33" s="68"/>
    </row>
    <row r="34" spans="1:16" s="7" customFormat="1" x14ac:dyDescent="0.25">
      <c r="A34" s="67"/>
      <c r="B34" s="68"/>
      <c r="C34" s="68"/>
      <c r="D34" s="68"/>
      <c r="E34" s="68"/>
      <c r="F34" s="68"/>
      <c r="G34" s="68"/>
      <c r="H34" s="68"/>
      <c r="I34" s="68"/>
      <c r="J34" s="68"/>
      <c r="K34" s="68"/>
      <c r="L34" s="68"/>
      <c r="M34" s="68"/>
      <c r="N34" s="68"/>
      <c r="O34" s="68"/>
      <c r="P34" s="68"/>
    </row>
    <row r="35" spans="1:16" s="7" customFormat="1" x14ac:dyDescent="0.25">
      <c r="A35" s="67"/>
      <c r="B35" s="68"/>
      <c r="C35" s="68"/>
      <c r="D35" s="68"/>
      <c r="E35" s="68"/>
      <c r="F35" s="68"/>
      <c r="G35" s="68"/>
      <c r="H35" s="68"/>
      <c r="I35" s="68"/>
      <c r="J35" s="68"/>
      <c r="K35" s="68"/>
      <c r="L35" s="68"/>
      <c r="M35" s="68"/>
      <c r="N35" s="68"/>
      <c r="O35" s="68"/>
      <c r="P35" s="68"/>
    </row>
    <row r="36" spans="1:16" s="7" customFormat="1" x14ac:dyDescent="0.25">
      <c r="A36" s="67"/>
      <c r="B36" s="68"/>
      <c r="C36" s="68"/>
      <c r="D36" s="68"/>
      <c r="E36" s="68"/>
      <c r="F36" s="68"/>
      <c r="G36" s="68"/>
      <c r="H36" s="68"/>
      <c r="I36" s="68"/>
      <c r="J36" s="68"/>
      <c r="K36" s="68"/>
      <c r="L36" s="68"/>
      <c r="M36" s="68"/>
      <c r="N36" s="68"/>
      <c r="O36" s="68"/>
      <c r="P36" s="68"/>
    </row>
    <row r="37" spans="1:16" s="7" customFormat="1" x14ac:dyDescent="0.25">
      <c r="A37" s="67"/>
      <c r="B37" s="68"/>
      <c r="C37" s="68"/>
      <c r="D37" s="68"/>
      <c r="E37" s="68"/>
      <c r="F37" s="68"/>
      <c r="G37" s="68"/>
      <c r="H37" s="68"/>
      <c r="I37" s="68"/>
      <c r="J37" s="68"/>
      <c r="K37" s="68"/>
      <c r="L37" s="68"/>
      <c r="M37" s="68"/>
      <c r="N37" s="68"/>
      <c r="O37" s="68"/>
      <c r="P37" s="68"/>
    </row>
    <row r="38" spans="1:16" s="7" customFormat="1" x14ac:dyDescent="0.25">
      <c r="A38" s="67"/>
      <c r="B38" s="68"/>
      <c r="C38" s="68"/>
      <c r="D38" s="68"/>
      <c r="E38" s="68"/>
      <c r="F38" s="68"/>
      <c r="G38" s="68"/>
      <c r="H38" s="68"/>
      <c r="I38" s="68"/>
      <c r="J38" s="68"/>
      <c r="K38" s="68"/>
      <c r="L38" s="68"/>
      <c r="M38" s="68"/>
      <c r="N38" s="68"/>
      <c r="O38" s="68"/>
      <c r="P38" s="68"/>
    </row>
    <row r="39" spans="1:16" s="7" customFormat="1" x14ac:dyDescent="0.25">
      <c r="A39" s="67"/>
      <c r="B39" s="68"/>
      <c r="C39" s="68"/>
      <c r="D39" s="68"/>
      <c r="E39" s="68"/>
      <c r="F39" s="68"/>
      <c r="G39" s="68"/>
      <c r="H39" s="68"/>
      <c r="I39" s="68"/>
      <c r="J39" s="68"/>
      <c r="K39" s="68"/>
      <c r="L39" s="68"/>
      <c r="M39" s="68"/>
      <c r="N39" s="68"/>
      <c r="O39" s="68"/>
      <c r="P39" s="68"/>
    </row>
    <row r="40" spans="1:16" s="7" customFormat="1" x14ac:dyDescent="0.25">
      <c r="A40" s="67"/>
      <c r="B40" s="68"/>
      <c r="C40" s="68"/>
      <c r="D40" s="68"/>
      <c r="E40" s="68"/>
      <c r="F40" s="68"/>
      <c r="G40" s="68"/>
      <c r="H40" s="68"/>
      <c r="I40" s="68"/>
      <c r="J40" s="68"/>
      <c r="K40" s="68"/>
      <c r="L40" s="68"/>
      <c r="M40" s="68"/>
      <c r="N40" s="68"/>
      <c r="O40" s="68"/>
      <c r="P40" s="68"/>
    </row>
    <row r="41" spans="1:16" s="7" customFormat="1" x14ac:dyDescent="0.25">
      <c r="A41" s="67"/>
      <c r="B41" s="68"/>
      <c r="C41" s="68"/>
      <c r="D41" s="68"/>
      <c r="E41" s="68"/>
      <c r="F41" s="68"/>
      <c r="G41" s="68"/>
      <c r="H41" s="68"/>
      <c r="I41" s="68"/>
      <c r="J41" s="68"/>
      <c r="K41" s="68"/>
      <c r="L41" s="68"/>
      <c r="M41" s="68"/>
      <c r="N41" s="68"/>
      <c r="O41" s="68"/>
      <c r="P41" s="68"/>
    </row>
    <row r="42" spans="1:16" s="7" customFormat="1" x14ac:dyDescent="0.25">
      <c r="A42" s="2"/>
      <c r="B42" s="2"/>
      <c r="C42" s="2"/>
      <c r="D42" s="2"/>
      <c r="E42" s="2"/>
      <c r="F42" s="2"/>
      <c r="G42" s="2"/>
      <c r="H42" s="2"/>
      <c r="I42" s="2"/>
      <c r="J42" s="2"/>
      <c r="K42" s="2"/>
      <c r="L42" s="2"/>
      <c r="M42" s="2"/>
      <c r="N42" s="2"/>
      <c r="O42" s="2"/>
      <c r="P42" s="2"/>
    </row>
    <row r="44" spans="1:16" x14ac:dyDescent="0.25">
      <c r="C44" s="70"/>
    </row>
    <row r="45" spans="1:16" x14ac:dyDescent="0.25">
      <c r="C45" s="70"/>
    </row>
    <row r="46" spans="1:16" x14ac:dyDescent="0.25">
      <c r="C46" s="70"/>
    </row>
  </sheetData>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9"/>
  <dimension ref="A1:Q67"/>
  <sheetViews>
    <sheetView showGridLines="0" view="pageBreakPreview" zoomScaleNormal="70" zoomScaleSheetLayoutView="100" workbookViewId="0">
      <selection activeCell="Q27" sqref="Q27:Q28"/>
    </sheetView>
  </sheetViews>
  <sheetFormatPr defaultColWidth="9.109375" defaultRowHeight="11.4" x14ac:dyDescent="0.2"/>
  <cols>
    <col min="1" max="1" width="31.5546875" style="7" customWidth="1"/>
    <col min="2" max="4" width="10.33203125" style="7" bestFit="1" customWidth="1"/>
    <col min="5" max="5" width="10.33203125" style="131" customWidth="1"/>
    <col min="6" max="16384" width="9.109375" style="7"/>
  </cols>
  <sheetData>
    <row r="1" spans="1:11" ht="17.399999999999999" x14ac:dyDescent="0.3">
      <c r="A1" s="241" t="s">
        <v>265</v>
      </c>
      <c r="B1" s="73"/>
      <c r="C1" s="73"/>
      <c r="D1" s="73"/>
      <c r="E1" s="73"/>
    </row>
    <row r="2" spans="1:11" ht="6" customHeight="1" x14ac:dyDescent="0.2"/>
    <row r="3" spans="1:11" ht="12" customHeight="1" x14ac:dyDescent="0.2">
      <c r="A3" s="367">
        <v>2022</v>
      </c>
      <c r="B3" s="368" t="s">
        <v>334</v>
      </c>
      <c r="C3" s="369"/>
      <c r="D3" s="369"/>
      <c r="E3" s="330"/>
    </row>
    <row r="4" spans="1:11" ht="12" x14ac:dyDescent="0.2">
      <c r="A4" s="367"/>
      <c r="B4" s="293" t="s">
        <v>11</v>
      </c>
      <c r="C4" s="181" t="s">
        <v>12</v>
      </c>
      <c r="D4" s="181" t="s">
        <v>13</v>
      </c>
      <c r="E4" s="331"/>
    </row>
    <row r="5" spans="1:11" s="131" customFormat="1" ht="12.75" customHeight="1" x14ac:dyDescent="0.2">
      <c r="A5" s="382" t="s">
        <v>73</v>
      </c>
      <c r="B5" s="376">
        <f>+B6+C6+D6</f>
        <v>7492991.6239999998</v>
      </c>
      <c r="C5" s="369"/>
      <c r="D5" s="369"/>
      <c r="E5" s="331"/>
    </row>
    <row r="6" spans="1:11" ht="12" x14ac:dyDescent="0.2">
      <c r="A6" s="383"/>
      <c r="B6" s="300">
        <f>SUM(B7:B14)</f>
        <v>4222528.8939999994</v>
      </c>
      <c r="C6" s="297">
        <f t="shared" ref="C6:D6" si="0">SUM(C7:C14)</f>
        <v>1868702.629</v>
      </c>
      <c r="D6" s="297">
        <f t="shared" si="0"/>
        <v>1401760.1010000003</v>
      </c>
      <c r="E6" s="332"/>
    </row>
    <row r="7" spans="1:11" x14ac:dyDescent="0.2">
      <c r="A7" s="172" t="s">
        <v>63</v>
      </c>
      <c r="B7" s="298">
        <v>48946.37</v>
      </c>
      <c r="C7" s="299">
        <v>11813.61</v>
      </c>
      <c r="D7" s="299">
        <v>3247.85</v>
      </c>
      <c r="E7" s="337">
        <f>+SUM(B7:D7)/$B$5</f>
        <v>8.5423597425337248E-3</v>
      </c>
      <c r="F7" s="11"/>
      <c r="K7" s="127"/>
    </row>
    <row r="8" spans="1:11" x14ac:dyDescent="0.2">
      <c r="A8" s="172" t="s">
        <v>64</v>
      </c>
      <c r="B8" s="298">
        <v>719233.5140000002</v>
      </c>
      <c r="C8" s="299">
        <v>281948.429</v>
      </c>
      <c r="D8" s="299">
        <v>202089.48300000004</v>
      </c>
      <c r="E8" s="337">
        <f t="shared" ref="E8:E14" si="1">+SUM(B8:D8)/$B$5</f>
        <v>0.16058624997603496</v>
      </c>
      <c r="F8" s="11"/>
      <c r="K8" s="127"/>
    </row>
    <row r="9" spans="1:11" x14ac:dyDescent="0.2">
      <c r="A9" s="172" t="s">
        <v>65</v>
      </c>
      <c r="B9" s="298">
        <v>6686.37</v>
      </c>
      <c r="C9" s="299">
        <v>2643.53</v>
      </c>
      <c r="D9" s="299">
        <v>82.71</v>
      </c>
      <c r="E9" s="337">
        <f t="shared" si="1"/>
        <v>1.2561885121893737E-3</v>
      </c>
      <c r="F9" s="11"/>
      <c r="K9" s="127"/>
    </row>
    <row r="10" spans="1:11" x14ac:dyDescent="0.2">
      <c r="A10" s="172" t="s">
        <v>66</v>
      </c>
      <c r="B10" s="298">
        <v>230904.36400000003</v>
      </c>
      <c r="C10" s="299">
        <v>122157.52200000001</v>
      </c>
      <c r="D10" s="299">
        <v>113551.44799999999</v>
      </c>
      <c r="E10" s="337">
        <f t="shared" si="1"/>
        <v>6.2273302495820332E-2</v>
      </c>
      <c r="F10" s="11"/>
      <c r="G10" s="74"/>
      <c r="H10" s="74"/>
      <c r="I10" s="74"/>
      <c r="J10" s="74"/>
      <c r="K10" s="127"/>
    </row>
    <row r="11" spans="1:11" x14ac:dyDescent="0.2">
      <c r="A11" s="169" t="s">
        <v>67</v>
      </c>
      <c r="B11" s="298">
        <v>3216620.2759999996</v>
      </c>
      <c r="C11" s="299">
        <v>1450139.5379999999</v>
      </c>
      <c r="D11" s="299">
        <v>1082788.6100000001</v>
      </c>
      <c r="E11" s="337">
        <f t="shared" si="1"/>
        <v>0.76732348206345735</v>
      </c>
      <c r="F11" s="11"/>
      <c r="G11" s="74"/>
      <c r="H11" s="74"/>
      <c r="I11" s="74"/>
      <c r="J11" s="74"/>
      <c r="K11" s="127"/>
    </row>
    <row r="12" spans="1:11" x14ac:dyDescent="0.2">
      <c r="A12" s="169" t="s">
        <v>68</v>
      </c>
      <c r="B12" s="298">
        <v>138</v>
      </c>
      <c r="C12" s="299">
        <v>0</v>
      </c>
      <c r="D12" s="299">
        <v>0</v>
      </c>
      <c r="E12" s="337">
        <f t="shared" si="1"/>
        <v>1.8417209964306775E-5</v>
      </c>
      <c r="F12" s="11"/>
      <c r="G12" s="74"/>
      <c r="H12" s="74"/>
      <c r="I12" s="74"/>
      <c r="J12" s="74"/>
      <c r="K12" s="127"/>
    </row>
    <row r="13" spans="1:11" x14ac:dyDescent="0.2">
      <c r="A13" s="169" t="s">
        <v>69</v>
      </c>
      <c r="B13" s="298">
        <v>0</v>
      </c>
      <c r="C13" s="299">
        <v>0</v>
      </c>
      <c r="D13" s="299">
        <v>0</v>
      </c>
      <c r="E13" s="337">
        <f t="shared" si="1"/>
        <v>0</v>
      </c>
      <c r="F13" s="11"/>
      <c r="G13" s="74"/>
      <c r="H13" s="74"/>
      <c r="I13" s="74"/>
      <c r="J13" s="74"/>
      <c r="K13" s="127"/>
    </row>
    <row r="14" spans="1:11" x14ac:dyDescent="0.2">
      <c r="A14" s="169" t="s">
        <v>70</v>
      </c>
      <c r="B14" s="298">
        <v>0</v>
      </c>
      <c r="C14" s="299">
        <v>0</v>
      </c>
      <c r="D14" s="299">
        <v>0</v>
      </c>
      <c r="E14" s="337">
        <f t="shared" si="1"/>
        <v>0</v>
      </c>
      <c r="F14" s="11"/>
      <c r="G14" s="74"/>
      <c r="H14" s="74"/>
      <c r="I14" s="74"/>
      <c r="J14" s="74"/>
      <c r="K14" s="127"/>
    </row>
    <row r="15" spans="1:11" s="131" customFormat="1" x14ac:dyDescent="0.2">
      <c r="A15" s="335"/>
      <c r="B15" s="336"/>
      <c r="C15" s="336"/>
      <c r="D15" s="336"/>
      <c r="E15" s="337"/>
      <c r="F15" s="11"/>
      <c r="G15" s="74"/>
      <c r="H15" s="74"/>
      <c r="I15" s="74"/>
      <c r="J15" s="74"/>
      <c r="K15" s="127"/>
    </row>
    <row r="16" spans="1:11" s="131" customFormat="1" x14ac:dyDescent="0.2">
      <c r="A16" s="341"/>
      <c r="B16" s="342"/>
      <c r="C16" s="342"/>
      <c r="D16" s="342"/>
      <c r="E16" s="337"/>
      <c r="F16" s="11"/>
      <c r="G16" s="74"/>
      <c r="H16" s="74"/>
      <c r="I16" s="74"/>
      <c r="J16" s="74"/>
      <c r="K16" s="127"/>
    </row>
    <row r="17" spans="1:17" s="131" customFormat="1" x14ac:dyDescent="0.2">
      <c r="A17" s="333"/>
      <c r="B17" s="334"/>
      <c r="C17" s="334"/>
      <c r="D17" s="334"/>
      <c r="E17" s="337"/>
      <c r="F17" s="11"/>
      <c r="G17" s="74"/>
      <c r="H17" s="74"/>
      <c r="I17" s="74"/>
      <c r="J17" s="74"/>
      <c r="K17" s="127"/>
    </row>
    <row r="18" spans="1:17" s="131" customFormat="1" ht="12" x14ac:dyDescent="0.2">
      <c r="A18" s="367">
        <v>2022</v>
      </c>
      <c r="B18" s="368" t="s">
        <v>334</v>
      </c>
      <c r="C18" s="369"/>
      <c r="D18" s="369"/>
      <c r="E18" s="337"/>
      <c r="F18" s="11"/>
      <c r="G18" s="74"/>
      <c r="H18" s="74"/>
      <c r="I18" s="74"/>
      <c r="J18" s="74"/>
      <c r="K18" s="127"/>
    </row>
    <row r="19" spans="1:17" s="131" customFormat="1" ht="12" x14ac:dyDescent="0.2">
      <c r="A19" s="367"/>
      <c r="B19" s="293" t="s">
        <v>11</v>
      </c>
      <c r="C19" s="181" t="s">
        <v>12</v>
      </c>
      <c r="D19" s="181" t="s">
        <v>13</v>
      </c>
      <c r="E19" s="338"/>
      <c r="F19" s="11"/>
      <c r="G19" s="74"/>
      <c r="H19" s="74"/>
      <c r="I19" s="74"/>
      <c r="J19" s="74"/>
      <c r="K19" s="127"/>
    </row>
    <row r="20" spans="1:17" s="131" customFormat="1" ht="12.75" customHeight="1" x14ac:dyDescent="0.2">
      <c r="A20" s="382" t="s">
        <v>75</v>
      </c>
      <c r="B20" s="376">
        <f>+B21+C21+D21</f>
        <v>1573031.44</v>
      </c>
      <c r="C20" s="369"/>
      <c r="D20" s="369"/>
      <c r="E20" s="338"/>
      <c r="F20" s="11"/>
      <c r="G20" s="74"/>
      <c r="H20" s="74"/>
      <c r="I20" s="74"/>
      <c r="J20" s="74"/>
      <c r="K20" s="127"/>
    </row>
    <row r="21" spans="1:17" ht="12" x14ac:dyDescent="0.2">
      <c r="A21" s="383"/>
      <c r="B21" s="300">
        <f t="shared" ref="B21:D21" si="2">SUM(B22:B28)</f>
        <v>757610.13499999966</v>
      </c>
      <c r="C21" s="297">
        <f t="shared" si="2"/>
        <v>478228.65800000011</v>
      </c>
      <c r="D21" s="297">
        <f t="shared" si="2"/>
        <v>337192.647</v>
      </c>
      <c r="E21" s="339"/>
    </row>
    <row r="22" spans="1:17" x14ac:dyDescent="0.2">
      <c r="A22" s="172" t="s">
        <v>20</v>
      </c>
      <c r="B22" s="298">
        <v>38691.670621039644</v>
      </c>
      <c r="C22" s="299">
        <v>17173.337538107909</v>
      </c>
      <c r="D22" s="299">
        <v>10217.060000000001</v>
      </c>
      <c r="E22" s="337">
        <f>+SUM(B22:D22)/$B$20</f>
        <v>4.2009375323831775E-2</v>
      </c>
      <c r="F22" s="11"/>
      <c r="K22" s="127"/>
      <c r="L22" s="74"/>
      <c r="M22" s="74"/>
      <c r="N22" s="74"/>
      <c r="O22" s="74"/>
      <c r="P22" s="74"/>
      <c r="Q22" s="74"/>
    </row>
    <row r="23" spans="1:17" x14ac:dyDescent="0.2">
      <c r="A23" s="172" t="s">
        <v>41</v>
      </c>
      <c r="B23" s="298">
        <v>67301.149999999994</v>
      </c>
      <c r="C23" s="299">
        <v>63067.64</v>
      </c>
      <c r="D23" s="299">
        <v>55707.09</v>
      </c>
      <c r="E23" s="337">
        <f t="shared" ref="E23:E28" si="3">+SUM(B23:D23)/$B$20</f>
        <v>0.11829126568506476</v>
      </c>
      <c r="F23" s="11"/>
      <c r="K23" s="127"/>
      <c r="L23" s="74"/>
      <c r="M23" s="74"/>
      <c r="N23" s="74"/>
      <c r="O23" s="74"/>
      <c r="P23" s="74"/>
      <c r="Q23" s="74"/>
    </row>
    <row r="24" spans="1:17" x14ac:dyDescent="0.2">
      <c r="A24" s="172" t="s">
        <v>21</v>
      </c>
      <c r="B24" s="298">
        <v>0</v>
      </c>
      <c r="C24" s="299">
        <v>0</v>
      </c>
      <c r="D24" s="299">
        <v>0</v>
      </c>
      <c r="E24" s="337">
        <f t="shared" si="3"/>
        <v>0</v>
      </c>
      <c r="F24" s="11"/>
      <c r="K24" s="127"/>
      <c r="L24" s="74"/>
      <c r="M24" s="74"/>
      <c r="N24" s="74"/>
      <c r="O24" s="74"/>
      <c r="P24" s="74"/>
      <c r="Q24" s="74"/>
    </row>
    <row r="25" spans="1:17" x14ac:dyDescent="0.2">
      <c r="A25" s="172" t="s">
        <v>22</v>
      </c>
      <c r="B25" s="298">
        <v>0</v>
      </c>
      <c r="C25" s="299">
        <v>0</v>
      </c>
      <c r="D25" s="299">
        <v>0</v>
      </c>
      <c r="E25" s="337">
        <f t="shared" si="3"/>
        <v>0</v>
      </c>
      <c r="F25" s="11"/>
      <c r="K25" s="127"/>
      <c r="L25" s="74"/>
      <c r="M25" s="74"/>
      <c r="N25" s="74"/>
      <c r="O25" s="74"/>
      <c r="P25" s="74"/>
      <c r="Q25" s="74"/>
    </row>
    <row r="26" spans="1:17" x14ac:dyDescent="0.2">
      <c r="A26" s="172" t="s">
        <v>23</v>
      </c>
      <c r="B26" s="298">
        <v>0</v>
      </c>
      <c r="C26" s="299">
        <v>0</v>
      </c>
      <c r="D26" s="299">
        <v>0</v>
      </c>
      <c r="E26" s="337">
        <f t="shared" si="3"/>
        <v>0</v>
      </c>
      <c r="F26" s="11"/>
      <c r="K26" s="127"/>
    </row>
    <row r="27" spans="1:17" x14ac:dyDescent="0.2">
      <c r="A27" s="172" t="s">
        <v>24</v>
      </c>
      <c r="B27" s="298">
        <v>621835.0333789601</v>
      </c>
      <c r="C27" s="299">
        <v>385411.62646189221</v>
      </c>
      <c r="D27" s="299">
        <v>261054.51700000005</v>
      </c>
      <c r="E27" s="337">
        <f t="shared" si="3"/>
        <v>0.80627833912897018</v>
      </c>
      <c r="F27" s="11"/>
      <c r="K27" s="127"/>
    </row>
    <row r="28" spans="1:17" x14ac:dyDescent="0.2">
      <c r="A28" s="169" t="s">
        <v>115</v>
      </c>
      <c r="B28" s="298">
        <v>29782.281000000003</v>
      </c>
      <c r="C28" s="299">
        <v>12576.054</v>
      </c>
      <c r="D28" s="299">
        <v>10213.98</v>
      </c>
      <c r="E28" s="337">
        <f t="shared" si="3"/>
        <v>3.3421019862133208E-2</v>
      </c>
      <c r="F28" s="11"/>
      <c r="K28" s="127"/>
    </row>
    <row r="29" spans="1:17" s="131" customFormat="1" x14ac:dyDescent="0.2">
      <c r="A29" s="335"/>
      <c r="B29" s="336"/>
      <c r="C29" s="336"/>
      <c r="D29" s="336"/>
      <c r="E29" s="337"/>
      <c r="F29" s="11"/>
      <c r="K29" s="127"/>
    </row>
    <row r="30" spans="1:17" s="131" customFormat="1" x14ac:dyDescent="0.2">
      <c r="A30" s="341"/>
      <c r="B30" s="342"/>
      <c r="C30" s="342"/>
      <c r="D30" s="342"/>
      <c r="E30" s="337"/>
      <c r="F30" s="11"/>
      <c r="K30" s="127"/>
    </row>
    <row r="31" spans="1:17" s="131" customFormat="1" x14ac:dyDescent="0.2">
      <c r="A31" s="333"/>
      <c r="B31" s="334"/>
      <c r="C31" s="334"/>
      <c r="D31" s="334"/>
      <c r="E31" s="337"/>
      <c r="F31" s="11"/>
      <c r="K31" s="127"/>
    </row>
    <row r="32" spans="1:17" s="131" customFormat="1" ht="12" x14ac:dyDescent="0.2">
      <c r="A32" s="367">
        <v>2022</v>
      </c>
      <c r="B32" s="368" t="s">
        <v>334</v>
      </c>
      <c r="C32" s="369"/>
      <c r="D32" s="369"/>
      <c r="E32" s="337"/>
      <c r="F32" s="11"/>
      <c r="K32" s="127"/>
    </row>
    <row r="33" spans="1:11" s="131" customFormat="1" ht="12" x14ac:dyDescent="0.2">
      <c r="A33" s="367"/>
      <c r="B33" s="293" t="s">
        <v>11</v>
      </c>
      <c r="C33" s="181" t="s">
        <v>12</v>
      </c>
      <c r="D33" s="181" t="s">
        <v>13</v>
      </c>
      <c r="E33" s="337"/>
      <c r="F33" s="11"/>
      <c r="K33" s="127"/>
    </row>
    <row r="34" spans="1:11" s="131" customFormat="1" ht="12.75" customHeight="1" x14ac:dyDescent="0.2">
      <c r="A34" s="382" t="s">
        <v>74</v>
      </c>
      <c r="B34" s="376">
        <f>+B35+C35+D35</f>
        <v>124058.36899999999</v>
      </c>
      <c r="C34" s="369"/>
      <c r="D34" s="369"/>
      <c r="E34" s="337"/>
      <c r="F34" s="11"/>
      <c r="K34" s="127"/>
    </row>
    <row r="35" spans="1:11" ht="12" x14ac:dyDescent="0.2">
      <c r="A35" s="383"/>
      <c r="B35" s="300">
        <f t="shared" ref="B35:D35" si="4">SUM(B36:B38)</f>
        <v>53725.656999999992</v>
      </c>
      <c r="C35" s="297">
        <f t="shared" si="4"/>
        <v>38976.36</v>
      </c>
      <c r="D35" s="297">
        <f t="shared" si="4"/>
        <v>31356.351999999999</v>
      </c>
      <c r="E35" s="339"/>
      <c r="F35" s="74"/>
      <c r="G35" s="74"/>
      <c r="H35" s="74"/>
      <c r="I35" s="74"/>
      <c r="J35" s="74"/>
      <c r="K35" s="74"/>
    </row>
    <row r="36" spans="1:11" x14ac:dyDescent="0.2">
      <c r="A36" s="169" t="s">
        <v>27</v>
      </c>
      <c r="B36" s="298">
        <v>4554</v>
      </c>
      <c r="C36" s="299">
        <v>3817</v>
      </c>
      <c r="D36" s="299">
        <v>2752</v>
      </c>
      <c r="E36" s="337">
        <f>+SUM(B36:D36)/$B$34</f>
        <v>8.9659408628852771E-2</v>
      </c>
      <c r="F36" s="114"/>
      <c r="G36" s="74"/>
      <c r="H36" s="74"/>
      <c r="I36" s="74"/>
      <c r="J36" s="74"/>
      <c r="K36" s="127"/>
    </row>
    <row r="37" spans="1:11" x14ac:dyDescent="0.2">
      <c r="A37" s="169" t="s">
        <v>28</v>
      </c>
      <c r="B37" s="298">
        <v>430.178</v>
      </c>
      <c r="C37" s="299">
        <v>815.56400000000008</v>
      </c>
      <c r="D37" s="299">
        <v>653.779</v>
      </c>
      <c r="E37" s="337">
        <f>+SUM(B37:D37)/$B$34</f>
        <v>1.5311510342361508E-2</v>
      </c>
      <c r="F37" s="114"/>
      <c r="G37" s="74"/>
      <c r="H37" s="74"/>
      <c r="I37" s="74"/>
      <c r="J37" s="74"/>
      <c r="K37" s="127"/>
    </row>
    <row r="38" spans="1:11" x14ac:dyDescent="0.2">
      <c r="A38" s="169" t="s">
        <v>29</v>
      </c>
      <c r="B38" s="298">
        <v>48741.478999999992</v>
      </c>
      <c r="C38" s="299">
        <v>34343.796000000002</v>
      </c>
      <c r="D38" s="299">
        <v>27950.573</v>
      </c>
      <c r="E38" s="337">
        <f>+SUM(B38:D38)/$B$34</f>
        <v>0.89502908102878576</v>
      </c>
      <c r="F38" s="114"/>
      <c r="G38" s="74"/>
      <c r="H38" s="74"/>
      <c r="I38" s="74"/>
      <c r="J38" s="74"/>
      <c r="K38" s="127"/>
    </row>
    <row r="39" spans="1:11" x14ac:dyDescent="0.2">
      <c r="A39" s="202"/>
      <c r="B39" s="4"/>
      <c r="C39" s="4"/>
      <c r="D39" s="4"/>
      <c r="E39" s="4"/>
      <c r="F39" s="75"/>
      <c r="G39" s="75"/>
      <c r="H39" s="75"/>
      <c r="I39" s="75"/>
      <c r="J39" s="75"/>
      <c r="K39" s="75"/>
    </row>
    <row r="40" spans="1:11" x14ac:dyDescent="0.2">
      <c r="A40" s="10"/>
      <c r="B40" s="10"/>
      <c r="C40" s="10"/>
      <c r="D40" s="10"/>
      <c r="E40" s="10"/>
    </row>
    <row r="41" spans="1:11" x14ac:dyDescent="0.2">
      <c r="A41" s="10"/>
      <c r="B41" s="10"/>
      <c r="C41" s="10"/>
      <c r="D41" s="10"/>
      <c r="E41" s="10"/>
    </row>
    <row r="42" spans="1:11" x14ac:dyDescent="0.2">
      <c r="A42" s="10"/>
      <c r="B42" s="10"/>
      <c r="C42" s="10"/>
      <c r="D42" s="10"/>
      <c r="E42" s="10"/>
    </row>
    <row r="43" spans="1:11" x14ac:dyDescent="0.2">
      <c r="A43" s="10"/>
      <c r="B43" s="10"/>
      <c r="C43" s="10"/>
      <c r="D43" s="10"/>
      <c r="E43" s="10"/>
    </row>
    <row r="44" spans="1:11" x14ac:dyDescent="0.2">
      <c r="A44" s="10"/>
      <c r="B44" s="10"/>
      <c r="C44" s="10"/>
      <c r="D44" s="10"/>
      <c r="E44" s="10"/>
    </row>
    <row r="45" spans="1:11" x14ac:dyDescent="0.2">
      <c r="A45" s="10"/>
      <c r="B45" s="10"/>
      <c r="C45" s="10"/>
      <c r="D45" s="10"/>
      <c r="E45" s="10"/>
    </row>
    <row r="46" spans="1:11" x14ac:dyDescent="0.2">
      <c r="A46" s="10"/>
      <c r="B46" s="10"/>
      <c r="C46" s="10"/>
      <c r="D46" s="10"/>
      <c r="E46" s="10"/>
    </row>
    <row r="47" spans="1:11" x14ac:dyDescent="0.2">
      <c r="A47" s="10"/>
      <c r="B47" s="10"/>
      <c r="C47" s="10"/>
      <c r="D47" s="10"/>
      <c r="E47" s="10"/>
    </row>
    <row r="48" spans="1:11" x14ac:dyDescent="0.2">
      <c r="A48" s="74"/>
      <c r="B48" s="74"/>
      <c r="C48" s="74"/>
      <c r="D48" s="74"/>
      <c r="E48" s="74"/>
    </row>
    <row r="63" spans="1:3" x14ac:dyDescent="0.2">
      <c r="A63" s="131"/>
      <c r="B63" s="131"/>
      <c r="C63" s="131"/>
    </row>
    <row r="64" spans="1:3" x14ac:dyDescent="0.2">
      <c r="A64" s="131"/>
      <c r="B64" s="131"/>
      <c r="C64" s="131"/>
    </row>
    <row r="65" spans="1:3" x14ac:dyDescent="0.2">
      <c r="A65" s="131"/>
      <c r="B65" s="131"/>
      <c r="C65" s="131"/>
    </row>
    <row r="66" spans="1:3" x14ac:dyDescent="0.2">
      <c r="A66" s="131"/>
      <c r="B66" s="131"/>
      <c r="C66" s="131"/>
    </row>
    <row r="67" spans="1:3" x14ac:dyDescent="0.2">
      <c r="A67" s="131"/>
      <c r="B67" s="131"/>
      <c r="C67" s="131"/>
    </row>
  </sheetData>
  <mergeCells count="12">
    <mergeCell ref="A3:A4"/>
    <mergeCell ref="B3:D3"/>
    <mergeCell ref="A32:A33"/>
    <mergeCell ref="B32:D32"/>
    <mergeCell ref="A34:A35"/>
    <mergeCell ref="B34:D34"/>
    <mergeCell ref="A5:A6"/>
    <mergeCell ref="B5:D5"/>
    <mergeCell ref="A18:A19"/>
    <mergeCell ref="B18:D18"/>
    <mergeCell ref="A20:A21"/>
    <mergeCell ref="B20:D20"/>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7"/>
  <dimension ref="A1:T56"/>
  <sheetViews>
    <sheetView showGridLines="0" view="pageBreakPreview" zoomScaleNormal="70" zoomScaleSheetLayoutView="100" workbookViewId="0">
      <selection activeCell="T31" sqref="T31"/>
    </sheetView>
  </sheetViews>
  <sheetFormatPr defaultColWidth="9.109375" defaultRowHeight="11.4" x14ac:dyDescent="0.2"/>
  <cols>
    <col min="1" max="1" width="24" style="7" customWidth="1"/>
    <col min="2" max="13" width="10" style="7" customWidth="1"/>
    <col min="14" max="14" width="9.109375" style="7" customWidth="1"/>
    <col min="15" max="16384" width="9.109375" style="7"/>
  </cols>
  <sheetData>
    <row r="1" spans="1:20" ht="23.4" x14ac:dyDescent="0.5">
      <c r="A1" s="177" t="s">
        <v>266</v>
      </c>
      <c r="M1" s="245" t="str">
        <f>'3'!N1</f>
        <v>II. čtvrtletí 2022</v>
      </c>
    </row>
    <row r="2" spans="1:20" ht="6" customHeight="1" x14ac:dyDescent="0.2"/>
    <row r="3" spans="1:20" ht="12" x14ac:dyDescent="0.2">
      <c r="A3" s="367">
        <v>2022</v>
      </c>
      <c r="B3" s="368" t="s">
        <v>42</v>
      </c>
      <c r="C3" s="369"/>
      <c r="D3" s="370"/>
      <c r="E3" s="368" t="s">
        <v>43</v>
      </c>
      <c r="F3" s="369"/>
      <c r="G3" s="370"/>
      <c r="H3" s="368" t="s">
        <v>44</v>
      </c>
      <c r="I3" s="369"/>
      <c r="J3" s="370"/>
      <c r="K3" s="369" t="s">
        <v>45</v>
      </c>
      <c r="L3" s="369"/>
      <c r="M3" s="369"/>
    </row>
    <row r="4" spans="1:20" ht="12" x14ac:dyDescent="0.2">
      <c r="A4" s="367"/>
      <c r="B4" s="283" t="s">
        <v>8</v>
      </c>
      <c r="C4" s="273" t="s">
        <v>9</v>
      </c>
      <c r="D4" s="284" t="s">
        <v>10</v>
      </c>
      <c r="E4" s="283" t="s">
        <v>11</v>
      </c>
      <c r="F4" s="273" t="s">
        <v>12</v>
      </c>
      <c r="G4" s="284" t="s">
        <v>13</v>
      </c>
      <c r="H4" s="283" t="s">
        <v>14</v>
      </c>
      <c r="I4" s="273" t="s">
        <v>15</v>
      </c>
      <c r="J4" s="284" t="s">
        <v>16</v>
      </c>
      <c r="K4" s="196" t="s">
        <v>17</v>
      </c>
      <c r="L4" s="196" t="s">
        <v>18</v>
      </c>
      <c r="M4" s="196" t="s">
        <v>19</v>
      </c>
    </row>
    <row r="5" spans="1:20" ht="12" x14ac:dyDescent="0.2">
      <c r="A5" s="367" t="s">
        <v>157</v>
      </c>
      <c r="B5" s="376">
        <f>D6</f>
        <v>38782.320359999998</v>
      </c>
      <c r="C5" s="377"/>
      <c r="D5" s="378"/>
      <c r="E5" s="376">
        <f>G6</f>
        <v>38400.151360000003</v>
      </c>
      <c r="F5" s="377"/>
      <c r="G5" s="378"/>
      <c r="H5" s="379">
        <f>J6</f>
        <v>0</v>
      </c>
      <c r="I5" s="380"/>
      <c r="J5" s="381"/>
      <c r="K5" s="380">
        <f>M6</f>
        <v>0</v>
      </c>
      <c r="L5" s="380"/>
      <c r="M5" s="380"/>
    </row>
    <row r="6" spans="1:20" ht="12" x14ac:dyDescent="0.2">
      <c r="A6" s="367"/>
      <c r="B6" s="287">
        <f>SUM(B7:B20)</f>
        <v>38744.552359999994</v>
      </c>
      <c r="C6" s="271">
        <f t="shared" ref="C6:M6" si="0">SUM(C7:C20)</f>
        <v>38780.440360000001</v>
      </c>
      <c r="D6" s="288">
        <f t="shared" si="0"/>
        <v>38782.320359999998</v>
      </c>
      <c r="E6" s="303">
        <f t="shared" si="0"/>
        <v>38514.691359999997</v>
      </c>
      <c r="F6" s="353">
        <f t="shared" si="0"/>
        <v>38514.571360000002</v>
      </c>
      <c r="G6" s="288">
        <f t="shared" si="0"/>
        <v>38400.151360000003</v>
      </c>
      <c r="H6" s="322">
        <f t="shared" si="0"/>
        <v>0</v>
      </c>
      <c r="I6" s="321">
        <f t="shared" si="0"/>
        <v>0</v>
      </c>
      <c r="J6" s="323">
        <f t="shared" si="0"/>
        <v>0</v>
      </c>
      <c r="K6" s="321">
        <f t="shared" si="0"/>
        <v>0</v>
      </c>
      <c r="L6" s="321">
        <f t="shared" si="0"/>
        <v>0</v>
      </c>
      <c r="M6" s="321">
        <f t="shared" si="0"/>
        <v>0</v>
      </c>
    </row>
    <row r="7" spans="1:20" x14ac:dyDescent="0.2">
      <c r="A7" s="169" t="s">
        <v>126</v>
      </c>
      <c r="B7" s="285">
        <v>2080.9429999999993</v>
      </c>
      <c r="C7" s="272">
        <v>2080.9429999999993</v>
      </c>
      <c r="D7" s="286">
        <v>2080.9429999999993</v>
      </c>
      <c r="E7" s="301">
        <v>2079.9359999999992</v>
      </c>
      <c r="F7" s="299">
        <v>2080.8539999999994</v>
      </c>
      <c r="G7" s="286">
        <v>2080.8539999999994</v>
      </c>
      <c r="H7" s="318">
        <v>0</v>
      </c>
      <c r="I7" s="319">
        <v>0</v>
      </c>
      <c r="J7" s="320">
        <v>0</v>
      </c>
      <c r="K7" s="319">
        <v>0</v>
      </c>
      <c r="L7" s="319">
        <v>0</v>
      </c>
      <c r="M7" s="319">
        <v>0</v>
      </c>
      <c r="T7" s="41"/>
    </row>
    <row r="8" spans="1:20" x14ac:dyDescent="0.2">
      <c r="A8" s="169" t="s">
        <v>153</v>
      </c>
      <c r="B8" s="285">
        <v>2155.4440000000013</v>
      </c>
      <c r="C8" s="272">
        <v>2155.7490000000016</v>
      </c>
      <c r="D8" s="286">
        <v>2155.8130000000015</v>
      </c>
      <c r="E8" s="301">
        <v>2121.3090000000011</v>
      </c>
      <c r="F8" s="299">
        <v>2121.3090000000011</v>
      </c>
      <c r="G8" s="286">
        <v>2121.3090000000011</v>
      </c>
      <c r="H8" s="318">
        <v>0</v>
      </c>
      <c r="I8" s="319">
        <v>0</v>
      </c>
      <c r="J8" s="320">
        <v>0</v>
      </c>
      <c r="K8" s="319">
        <v>0</v>
      </c>
      <c r="L8" s="319">
        <v>0</v>
      </c>
      <c r="M8" s="319">
        <v>0</v>
      </c>
      <c r="T8" s="41"/>
    </row>
    <row r="9" spans="1:20" x14ac:dyDescent="0.2">
      <c r="A9" s="169" t="s">
        <v>154</v>
      </c>
      <c r="B9" s="285">
        <v>1872.8349999999982</v>
      </c>
      <c r="C9" s="272">
        <v>1872.1969999999983</v>
      </c>
      <c r="D9" s="286">
        <v>1872.7169999999983</v>
      </c>
      <c r="E9" s="301">
        <v>1755.5249999999983</v>
      </c>
      <c r="F9" s="299">
        <v>1754.9669999999985</v>
      </c>
      <c r="G9" s="286">
        <v>1754.9669999999985</v>
      </c>
      <c r="H9" s="318">
        <v>0</v>
      </c>
      <c r="I9" s="319">
        <v>0</v>
      </c>
      <c r="J9" s="320">
        <v>0</v>
      </c>
      <c r="K9" s="319">
        <v>0</v>
      </c>
      <c r="L9" s="319">
        <v>0</v>
      </c>
      <c r="M9" s="319">
        <v>0</v>
      </c>
      <c r="T9" s="41"/>
    </row>
    <row r="10" spans="1:20" x14ac:dyDescent="0.2">
      <c r="A10" s="169" t="s">
        <v>155</v>
      </c>
      <c r="B10" s="285">
        <v>2825.5030000000002</v>
      </c>
      <c r="C10" s="272">
        <v>2825.5030000000002</v>
      </c>
      <c r="D10" s="286">
        <v>2825.5030000000002</v>
      </c>
      <c r="E10" s="301">
        <v>2814.0280000000002</v>
      </c>
      <c r="F10" s="299">
        <v>2814.0280000000002</v>
      </c>
      <c r="G10" s="286">
        <v>2814.0280000000002</v>
      </c>
      <c r="H10" s="318">
        <v>0</v>
      </c>
      <c r="I10" s="319">
        <v>0</v>
      </c>
      <c r="J10" s="320">
        <v>0</v>
      </c>
      <c r="K10" s="319">
        <v>0</v>
      </c>
      <c r="L10" s="319">
        <v>0</v>
      </c>
      <c r="M10" s="319">
        <v>0</v>
      </c>
      <c r="T10" s="41"/>
    </row>
    <row r="11" spans="1:20" x14ac:dyDescent="0.2">
      <c r="A11" s="169" t="s">
        <v>127</v>
      </c>
      <c r="B11" s="285">
        <v>580.81900000000041</v>
      </c>
      <c r="C11" s="272">
        <v>580.82200000000034</v>
      </c>
      <c r="D11" s="286">
        <v>580.82200000000034</v>
      </c>
      <c r="E11" s="301">
        <v>581.73900000000037</v>
      </c>
      <c r="F11" s="299">
        <v>581.73900000000037</v>
      </c>
      <c r="G11" s="286">
        <v>586.68100000000038</v>
      </c>
      <c r="H11" s="318">
        <v>0</v>
      </c>
      <c r="I11" s="319">
        <v>0</v>
      </c>
      <c r="J11" s="320">
        <v>0</v>
      </c>
      <c r="K11" s="319">
        <v>0</v>
      </c>
      <c r="L11" s="319">
        <v>0</v>
      </c>
      <c r="M11" s="319">
        <v>0</v>
      </c>
      <c r="T11" s="41"/>
    </row>
    <row r="12" spans="1:20" x14ac:dyDescent="0.2">
      <c r="A12" s="169" t="s">
        <v>144</v>
      </c>
      <c r="B12" s="285">
        <v>1055.4714999999999</v>
      </c>
      <c r="C12" s="272">
        <v>1055.4694999999997</v>
      </c>
      <c r="D12" s="286">
        <v>1055.4694999999997</v>
      </c>
      <c r="E12" s="301">
        <v>1044.1455000000001</v>
      </c>
      <c r="F12" s="299">
        <v>1044.1455000000001</v>
      </c>
      <c r="G12" s="286">
        <v>1044.1455000000001</v>
      </c>
      <c r="H12" s="318">
        <v>0</v>
      </c>
      <c r="I12" s="319">
        <v>0</v>
      </c>
      <c r="J12" s="320">
        <v>0</v>
      </c>
      <c r="K12" s="319">
        <v>0</v>
      </c>
      <c r="L12" s="319">
        <v>0</v>
      </c>
      <c r="M12" s="319">
        <v>0</v>
      </c>
      <c r="T12" s="41"/>
    </row>
    <row r="13" spans="1:20" x14ac:dyDescent="0.2">
      <c r="A13" s="169" t="s">
        <v>145</v>
      </c>
      <c r="B13" s="285">
        <v>474.58100000000002</v>
      </c>
      <c r="C13" s="272">
        <v>475.745</v>
      </c>
      <c r="D13" s="286">
        <v>475.745</v>
      </c>
      <c r="E13" s="301">
        <v>443.34399999999994</v>
      </c>
      <c r="F13" s="299">
        <v>443.34599999999989</v>
      </c>
      <c r="G13" s="286">
        <v>443.34599999999989</v>
      </c>
      <c r="H13" s="318">
        <v>0</v>
      </c>
      <c r="I13" s="319">
        <v>0</v>
      </c>
      <c r="J13" s="320">
        <v>0</v>
      </c>
      <c r="K13" s="319">
        <v>0</v>
      </c>
      <c r="L13" s="319">
        <v>0</v>
      </c>
      <c r="M13" s="319">
        <v>0</v>
      </c>
      <c r="T13" s="41"/>
    </row>
    <row r="14" spans="1:20" x14ac:dyDescent="0.2">
      <c r="A14" s="169" t="s">
        <v>146</v>
      </c>
      <c r="B14" s="285">
        <v>6105.7959999999994</v>
      </c>
      <c r="C14" s="272">
        <v>6122.3709999999992</v>
      </c>
      <c r="D14" s="286">
        <v>6122.3709999999992</v>
      </c>
      <c r="E14" s="301">
        <v>6096.9349999999995</v>
      </c>
      <c r="F14" s="299">
        <v>6097.9349999999995</v>
      </c>
      <c r="G14" s="286">
        <v>6129.6949999999997</v>
      </c>
      <c r="H14" s="318">
        <v>0</v>
      </c>
      <c r="I14" s="319">
        <v>0</v>
      </c>
      <c r="J14" s="320">
        <v>0</v>
      </c>
      <c r="K14" s="319">
        <v>0</v>
      </c>
      <c r="L14" s="319">
        <v>0</v>
      </c>
      <c r="M14" s="319">
        <v>0</v>
      </c>
      <c r="T14" s="41"/>
    </row>
    <row r="15" spans="1:20" x14ac:dyDescent="0.2">
      <c r="A15" s="169" t="s">
        <v>147</v>
      </c>
      <c r="B15" s="285">
        <v>1260.4569999999999</v>
      </c>
      <c r="C15" s="272">
        <v>1278.9889999999996</v>
      </c>
      <c r="D15" s="286">
        <v>1278.9889999999996</v>
      </c>
      <c r="E15" s="301">
        <v>1317.6739999999998</v>
      </c>
      <c r="F15" s="299">
        <v>1317.1029999999998</v>
      </c>
      <c r="G15" s="286">
        <v>1167.1039999999998</v>
      </c>
      <c r="H15" s="318">
        <v>0</v>
      </c>
      <c r="I15" s="319">
        <v>0</v>
      </c>
      <c r="J15" s="320">
        <v>0</v>
      </c>
      <c r="K15" s="319">
        <v>0</v>
      </c>
      <c r="L15" s="319">
        <v>0</v>
      </c>
      <c r="M15" s="319">
        <v>0</v>
      </c>
      <c r="T15" s="41"/>
    </row>
    <row r="16" spans="1:20" x14ac:dyDescent="0.2">
      <c r="A16" s="169" t="s">
        <v>148</v>
      </c>
      <c r="B16" s="285">
        <v>3717.6599999999989</v>
      </c>
      <c r="C16" s="272">
        <v>3717.6589999999992</v>
      </c>
      <c r="D16" s="286">
        <v>3717.6599999999989</v>
      </c>
      <c r="E16" s="301">
        <v>3706.7679999999991</v>
      </c>
      <c r="F16" s="299">
        <v>3706.7679999999991</v>
      </c>
      <c r="G16" s="286">
        <v>3706.7579999999998</v>
      </c>
      <c r="H16" s="318">
        <v>0</v>
      </c>
      <c r="I16" s="319">
        <v>0</v>
      </c>
      <c r="J16" s="320">
        <v>0</v>
      </c>
      <c r="K16" s="319">
        <v>0</v>
      </c>
      <c r="L16" s="319">
        <v>0</v>
      </c>
      <c r="M16" s="319">
        <v>0</v>
      </c>
      <c r="T16" s="41"/>
    </row>
    <row r="17" spans="1:20" x14ac:dyDescent="0.2">
      <c r="A17" s="169" t="s">
        <v>149</v>
      </c>
      <c r="B17" s="285">
        <v>1064.3390000000002</v>
      </c>
      <c r="C17" s="272">
        <v>1064.3390000000002</v>
      </c>
      <c r="D17" s="286">
        <v>1064.3390000000002</v>
      </c>
      <c r="E17" s="301">
        <v>1041.6000000000006</v>
      </c>
      <c r="F17" s="299">
        <v>1041.6000000000006</v>
      </c>
      <c r="G17" s="286">
        <v>1041.6000000000006</v>
      </c>
      <c r="H17" s="318">
        <v>0</v>
      </c>
      <c r="I17" s="319">
        <v>0</v>
      </c>
      <c r="J17" s="320">
        <v>0</v>
      </c>
      <c r="K17" s="319">
        <v>0</v>
      </c>
      <c r="L17" s="319">
        <v>0</v>
      </c>
      <c r="M17" s="319">
        <v>0</v>
      </c>
      <c r="T17" s="41"/>
    </row>
    <row r="18" spans="1:20" x14ac:dyDescent="0.2">
      <c r="A18" s="169" t="s">
        <v>150</v>
      </c>
      <c r="B18" s="285">
        <v>4351.3989999999985</v>
      </c>
      <c r="C18" s="272">
        <v>4351.3979999999983</v>
      </c>
      <c r="D18" s="286">
        <v>4351.3989999999985</v>
      </c>
      <c r="E18" s="301">
        <v>4345.1669999999986</v>
      </c>
      <c r="F18" s="299">
        <v>4345.4029999999984</v>
      </c>
      <c r="G18" s="286">
        <v>4345.4029999999984</v>
      </c>
      <c r="H18" s="318">
        <v>0</v>
      </c>
      <c r="I18" s="319">
        <v>0</v>
      </c>
      <c r="J18" s="320">
        <v>0</v>
      </c>
      <c r="K18" s="319">
        <v>0</v>
      </c>
      <c r="L18" s="319">
        <v>0</v>
      </c>
      <c r="M18" s="319">
        <v>0</v>
      </c>
      <c r="T18" s="41"/>
    </row>
    <row r="19" spans="1:20" x14ac:dyDescent="0.2">
      <c r="A19" s="169" t="s">
        <v>151</v>
      </c>
      <c r="B19" s="285">
        <v>9914.8148599999986</v>
      </c>
      <c r="C19" s="272">
        <v>9914.8148599999986</v>
      </c>
      <c r="D19" s="286">
        <v>9914.8148599999986</v>
      </c>
      <c r="E19" s="301">
        <v>9895.5858599999992</v>
      </c>
      <c r="F19" s="299">
        <v>9895.5858599999992</v>
      </c>
      <c r="G19" s="286">
        <v>9895.5858599999992</v>
      </c>
      <c r="H19" s="318">
        <v>0</v>
      </c>
      <c r="I19" s="319">
        <v>0</v>
      </c>
      <c r="J19" s="320">
        <v>0</v>
      </c>
      <c r="K19" s="319">
        <v>0</v>
      </c>
      <c r="L19" s="319">
        <v>0</v>
      </c>
      <c r="M19" s="319">
        <v>0</v>
      </c>
      <c r="T19" s="41"/>
    </row>
    <row r="20" spans="1:20" x14ac:dyDescent="0.2">
      <c r="A20" s="169" t="s">
        <v>152</v>
      </c>
      <c r="B20" s="285">
        <v>1284.4899999999993</v>
      </c>
      <c r="C20" s="272">
        <v>1284.4409999999996</v>
      </c>
      <c r="D20" s="286">
        <v>1285.7349999999997</v>
      </c>
      <c r="E20" s="301">
        <v>1270.9349999999997</v>
      </c>
      <c r="F20" s="299">
        <v>1269.7879999999996</v>
      </c>
      <c r="G20" s="286">
        <v>1268.6749999999995</v>
      </c>
      <c r="H20" s="318">
        <v>0</v>
      </c>
      <c r="I20" s="319">
        <v>0</v>
      </c>
      <c r="J20" s="320">
        <v>0</v>
      </c>
      <c r="K20" s="319">
        <v>0</v>
      </c>
      <c r="L20" s="319">
        <v>0</v>
      </c>
      <c r="M20" s="319">
        <v>0</v>
      </c>
      <c r="T20" s="41"/>
    </row>
    <row r="21" spans="1:20" x14ac:dyDescent="0.2">
      <c r="A21" s="4"/>
      <c r="M21" s="3"/>
    </row>
    <row r="22" spans="1:20" x14ac:dyDescent="0.2">
      <c r="A22" s="131"/>
      <c r="B22" s="131"/>
      <c r="C22" s="131"/>
      <c r="D22" s="131"/>
      <c r="E22" s="131"/>
      <c r="F22" s="131"/>
      <c r="G22" s="131"/>
      <c r="H22" s="131"/>
      <c r="I22" s="131"/>
      <c r="J22" s="131"/>
      <c r="K22" s="131"/>
      <c r="L22" s="131"/>
      <c r="M22" s="131"/>
    </row>
    <row r="23" spans="1:20" x14ac:dyDescent="0.2">
      <c r="A23" s="10" t="s">
        <v>85</v>
      </c>
      <c r="B23" s="10">
        <v>2080.8539999999994</v>
      </c>
      <c r="C23" s="131"/>
      <c r="D23" s="131"/>
      <c r="E23" s="131"/>
      <c r="F23" s="131"/>
      <c r="G23" s="131"/>
      <c r="H23" s="131"/>
      <c r="I23" s="131"/>
      <c r="J23" s="131"/>
      <c r="K23" s="131"/>
      <c r="L23" s="131"/>
      <c r="M23" s="131"/>
    </row>
    <row r="24" spans="1:20" x14ac:dyDescent="0.2">
      <c r="A24" s="10" t="s">
        <v>76</v>
      </c>
      <c r="B24" s="10">
        <v>2121.3090000000011</v>
      </c>
      <c r="C24" s="131"/>
      <c r="D24" s="131"/>
      <c r="E24" s="131"/>
      <c r="F24" s="131"/>
      <c r="G24" s="131"/>
      <c r="H24" s="131"/>
      <c r="I24" s="131"/>
      <c r="J24" s="131"/>
      <c r="K24" s="131"/>
      <c r="L24" s="131"/>
      <c r="M24" s="131"/>
    </row>
    <row r="25" spans="1:20" x14ac:dyDescent="0.2">
      <c r="A25" s="10" t="s">
        <v>77</v>
      </c>
      <c r="B25" s="10">
        <v>1754.9669999999985</v>
      </c>
      <c r="C25" s="131"/>
      <c r="D25" s="131"/>
      <c r="E25" s="131"/>
      <c r="F25" s="131"/>
      <c r="G25" s="131"/>
      <c r="H25" s="131"/>
      <c r="I25" s="131"/>
      <c r="J25" s="131"/>
      <c r="K25" s="131"/>
      <c r="L25" s="131"/>
      <c r="M25" s="131"/>
    </row>
    <row r="26" spans="1:20" x14ac:dyDescent="0.2">
      <c r="A26" s="10" t="s">
        <v>78</v>
      </c>
      <c r="B26" s="10">
        <v>2814.0280000000002</v>
      </c>
      <c r="C26" s="131"/>
      <c r="D26" s="131"/>
      <c r="E26" s="131"/>
      <c r="F26" s="131"/>
      <c r="G26" s="131"/>
      <c r="H26" s="131"/>
      <c r="I26" s="131"/>
      <c r="J26" s="131"/>
      <c r="K26" s="131"/>
      <c r="L26" s="131"/>
      <c r="M26" s="131"/>
    </row>
    <row r="27" spans="1:20" x14ac:dyDescent="0.2">
      <c r="A27" s="10" t="s">
        <v>88</v>
      </c>
      <c r="B27" s="10">
        <v>586.68100000000038</v>
      </c>
      <c r="C27" s="131"/>
      <c r="D27" s="131"/>
      <c r="E27" s="131"/>
      <c r="F27" s="131"/>
      <c r="G27" s="131"/>
      <c r="H27" s="131"/>
      <c r="I27" s="131"/>
      <c r="J27" s="131"/>
      <c r="K27" s="131"/>
      <c r="L27" s="131"/>
      <c r="M27" s="131"/>
    </row>
    <row r="28" spans="1:20" x14ac:dyDescent="0.2">
      <c r="A28" s="10" t="s">
        <v>79</v>
      </c>
      <c r="B28" s="10">
        <v>1044.1455000000001</v>
      </c>
      <c r="C28" s="131"/>
      <c r="D28" s="131"/>
      <c r="E28" s="131"/>
      <c r="F28" s="131"/>
      <c r="G28" s="131"/>
      <c r="H28" s="131"/>
      <c r="I28" s="131"/>
      <c r="J28" s="131"/>
      <c r="K28" s="131"/>
      <c r="L28" s="131"/>
      <c r="M28" s="131"/>
    </row>
    <row r="29" spans="1:20" x14ac:dyDescent="0.2">
      <c r="A29" s="10" t="s">
        <v>80</v>
      </c>
      <c r="B29" s="10">
        <v>443.34599999999989</v>
      </c>
      <c r="C29" s="131"/>
      <c r="D29" s="131"/>
      <c r="E29" s="131"/>
      <c r="F29" s="131"/>
      <c r="G29" s="131"/>
      <c r="H29" s="131"/>
      <c r="I29" s="131"/>
      <c r="J29" s="131"/>
      <c r="K29" s="131"/>
      <c r="L29" s="131"/>
      <c r="M29" s="131"/>
    </row>
    <row r="30" spans="1:20" x14ac:dyDescent="0.2">
      <c r="A30" s="10" t="s">
        <v>81</v>
      </c>
      <c r="B30" s="10">
        <v>6129.6949999999997</v>
      </c>
      <c r="C30" s="131"/>
      <c r="D30" s="131"/>
      <c r="E30" s="131"/>
      <c r="F30" s="131"/>
      <c r="G30" s="131"/>
      <c r="H30" s="131"/>
      <c r="I30" s="131"/>
      <c r="J30" s="131"/>
      <c r="K30" s="131"/>
      <c r="L30" s="131"/>
      <c r="M30" s="131"/>
    </row>
    <row r="31" spans="1:20" x14ac:dyDescent="0.2">
      <c r="A31" s="10" t="s">
        <v>82</v>
      </c>
      <c r="B31" s="10">
        <v>1167.1039999999998</v>
      </c>
      <c r="C31" s="131"/>
      <c r="D31" s="131"/>
      <c r="E31" s="131"/>
      <c r="F31" s="131"/>
      <c r="G31" s="131"/>
      <c r="H31" s="131"/>
      <c r="I31" s="131"/>
      <c r="J31" s="131"/>
      <c r="K31" s="131"/>
      <c r="L31" s="131"/>
      <c r="M31" s="131"/>
    </row>
    <row r="32" spans="1:20" x14ac:dyDescent="0.2">
      <c r="A32" s="10" t="s">
        <v>83</v>
      </c>
      <c r="B32" s="10">
        <v>3706.7579999999998</v>
      </c>
      <c r="C32" s="131"/>
      <c r="D32" s="131"/>
      <c r="E32" s="131"/>
      <c r="F32" s="131"/>
      <c r="G32" s="131"/>
      <c r="H32" s="131"/>
      <c r="I32" s="131"/>
      <c r="J32" s="131"/>
      <c r="K32" s="131"/>
      <c r="L32" s="131"/>
      <c r="M32" s="131"/>
    </row>
    <row r="33" spans="1:13" x14ac:dyDescent="0.2">
      <c r="A33" s="10" t="s">
        <v>84</v>
      </c>
      <c r="B33" s="10">
        <v>1041.6000000000006</v>
      </c>
      <c r="C33" s="131"/>
      <c r="D33" s="131"/>
      <c r="E33" s="131"/>
      <c r="F33" s="131"/>
      <c r="G33" s="131"/>
      <c r="H33" s="131"/>
      <c r="I33" s="131"/>
      <c r="J33" s="131"/>
      <c r="K33" s="131"/>
      <c r="L33" s="131"/>
      <c r="M33" s="131"/>
    </row>
    <row r="34" spans="1:13" x14ac:dyDescent="0.2">
      <c r="A34" s="10" t="s">
        <v>86</v>
      </c>
      <c r="B34" s="10">
        <v>4345.4029999999984</v>
      </c>
      <c r="C34" s="131"/>
      <c r="D34" s="131"/>
      <c r="E34" s="131"/>
      <c r="F34" s="131"/>
      <c r="G34" s="131"/>
      <c r="H34" s="131"/>
      <c r="I34" s="131"/>
      <c r="J34" s="131"/>
      <c r="K34" s="131"/>
      <c r="L34" s="131"/>
      <c r="M34" s="131"/>
    </row>
    <row r="35" spans="1:13" x14ac:dyDescent="0.2">
      <c r="A35" s="10" t="s">
        <v>87</v>
      </c>
      <c r="B35" s="10">
        <v>9895.5858599999992</v>
      </c>
      <c r="C35" s="131"/>
      <c r="D35" s="131"/>
      <c r="E35" s="131"/>
      <c r="F35" s="131"/>
      <c r="G35" s="131"/>
      <c r="H35" s="131"/>
      <c r="I35" s="131"/>
      <c r="J35" s="131"/>
      <c r="K35" s="131"/>
      <c r="L35" s="131"/>
      <c r="M35" s="131"/>
    </row>
    <row r="36" spans="1:13" x14ac:dyDescent="0.2">
      <c r="A36" s="10" t="s">
        <v>89</v>
      </c>
      <c r="B36" s="10">
        <v>1268.6749999999995</v>
      </c>
      <c r="C36" s="131"/>
      <c r="D36" s="131"/>
      <c r="E36" s="131"/>
      <c r="F36" s="131"/>
      <c r="G36" s="131"/>
      <c r="H36" s="131"/>
      <c r="I36" s="131"/>
      <c r="J36" s="131"/>
      <c r="K36" s="131"/>
      <c r="L36" s="131"/>
      <c r="M36" s="131"/>
    </row>
    <row r="37" spans="1:13" x14ac:dyDescent="0.2">
      <c r="A37" s="131"/>
      <c r="B37" s="131"/>
      <c r="C37" s="131"/>
      <c r="D37" s="131"/>
      <c r="E37" s="131"/>
      <c r="F37" s="131"/>
      <c r="G37" s="131"/>
      <c r="H37" s="131"/>
      <c r="I37" s="131"/>
      <c r="J37" s="131"/>
      <c r="K37" s="131"/>
      <c r="L37" s="131"/>
      <c r="M37" s="131"/>
    </row>
    <row r="38" spans="1:13" x14ac:dyDescent="0.2">
      <c r="A38" s="131"/>
      <c r="B38" s="131"/>
      <c r="C38" s="131"/>
      <c r="D38" s="131"/>
      <c r="E38" s="131"/>
      <c r="F38" s="131"/>
      <c r="G38" s="131"/>
      <c r="H38" s="131"/>
      <c r="I38" s="131"/>
      <c r="J38" s="131"/>
      <c r="K38" s="131"/>
      <c r="L38" s="131"/>
      <c r="M38" s="131"/>
    </row>
    <row r="39" spans="1:13" x14ac:dyDescent="0.2">
      <c r="A39" s="131"/>
      <c r="B39" s="131"/>
      <c r="C39" s="131"/>
      <c r="D39" s="131"/>
      <c r="E39" s="131"/>
      <c r="F39" s="131"/>
      <c r="G39" s="131"/>
      <c r="H39" s="131"/>
      <c r="I39" s="131"/>
      <c r="J39" s="131"/>
      <c r="K39" s="131"/>
      <c r="L39" s="131"/>
      <c r="M39" s="131"/>
    </row>
    <row r="40" spans="1:13" x14ac:dyDescent="0.2">
      <c r="A40" s="131"/>
      <c r="B40" s="131"/>
      <c r="C40" s="131"/>
      <c r="D40" s="131"/>
      <c r="E40" s="131"/>
      <c r="F40" s="131"/>
      <c r="G40" s="131"/>
      <c r="H40" s="131"/>
      <c r="I40" s="131"/>
      <c r="J40" s="131"/>
      <c r="K40" s="131"/>
      <c r="L40" s="131"/>
      <c r="M40" s="131"/>
    </row>
    <row r="41" spans="1:13" x14ac:dyDescent="0.2">
      <c r="A41" s="131"/>
      <c r="B41" s="131"/>
      <c r="C41" s="131"/>
      <c r="D41" s="131"/>
      <c r="E41" s="131"/>
      <c r="F41" s="131"/>
      <c r="G41" s="131"/>
      <c r="H41" s="131"/>
      <c r="I41" s="131"/>
      <c r="J41" s="131"/>
      <c r="K41" s="131"/>
      <c r="L41" s="131"/>
      <c r="M41" s="131"/>
    </row>
    <row r="42" spans="1:13" x14ac:dyDescent="0.2">
      <c r="A42" s="131"/>
      <c r="B42" s="131"/>
      <c r="C42" s="131"/>
      <c r="D42" s="131"/>
      <c r="E42" s="131"/>
      <c r="F42" s="131"/>
      <c r="G42" s="131"/>
      <c r="H42" s="131"/>
      <c r="I42" s="131"/>
      <c r="J42" s="131"/>
      <c r="K42" s="131"/>
      <c r="L42" s="131"/>
      <c r="M42" s="131"/>
    </row>
    <row r="43" spans="1:13" x14ac:dyDescent="0.2">
      <c r="A43" s="131"/>
      <c r="B43" s="131"/>
      <c r="C43" s="131"/>
      <c r="D43" s="131"/>
      <c r="E43" s="131"/>
      <c r="F43" s="131"/>
      <c r="G43" s="131"/>
      <c r="H43" s="131"/>
      <c r="I43" s="131"/>
      <c r="J43" s="131"/>
      <c r="K43" s="131"/>
      <c r="L43" s="131"/>
      <c r="M43" s="131"/>
    </row>
    <row r="44" spans="1:13" x14ac:dyDescent="0.2">
      <c r="A44" s="131"/>
      <c r="B44" s="131"/>
      <c r="C44" s="131"/>
      <c r="D44" s="131"/>
      <c r="E44" s="131"/>
      <c r="F44" s="131"/>
      <c r="G44" s="131"/>
      <c r="H44" s="131"/>
      <c r="I44" s="131"/>
      <c r="J44" s="131"/>
      <c r="K44" s="131"/>
      <c r="L44" s="131"/>
      <c r="M44" s="131"/>
    </row>
    <row r="45" spans="1:13" x14ac:dyDescent="0.2">
      <c r="A45" s="131"/>
      <c r="B45" s="131"/>
      <c r="C45" s="131"/>
      <c r="D45" s="131"/>
      <c r="E45" s="131"/>
      <c r="F45" s="131"/>
      <c r="G45" s="131"/>
      <c r="H45" s="131"/>
      <c r="I45" s="131"/>
      <c r="J45" s="131"/>
      <c r="K45" s="131"/>
      <c r="L45" s="131"/>
      <c r="M45" s="131"/>
    </row>
    <row r="46" spans="1:13" x14ac:dyDescent="0.2">
      <c r="A46" s="131"/>
      <c r="B46" s="131"/>
      <c r="C46" s="131"/>
      <c r="D46" s="131"/>
      <c r="E46" s="131"/>
      <c r="F46" s="131"/>
      <c r="G46" s="131"/>
      <c r="H46" s="131"/>
      <c r="I46" s="131"/>
      <c r="J46" s="131"/>
      <c r="K46" s="131"/>
      <c r="L46" s="131"/>
      <c r="M46" s="131"/>
    </row>
    <row r="47" spans="1:13" x14ac:dyDescent="0.2">
      <c r="A47" s="131"/>
      <c r="B47" s="131"/>
      <c r="C47" s="131"/>
      <c r="D47" s="131"/>
      <c r="E47" s="131"/>
      <c r="F47" s="131"/>
      <c r="G47" s="131"/>
      <c r="H47" s="131"/>
      <c r="I47" s="131"/>
      <c r="J47" s="131"/>
      <c r="K47" s="131"/>
      <c r="L47" s="131"/>
      <c r="M47" s="131"/>
    </row>
    <row r="48" spans="1:13" x14ac:dyDescent="0.2">
      <c r="A48" s="131"/>
      <c r="B48" s="131"/>
      <c r="C48" s="131"/>
      <c r="D48" s="131"/>
      <c r="E48" s="131"/>
      <c r="F48" s="131"/>
      <c r="G48" s="131"/>
      <c r="H48" s="131"/>
      <c r="I48" s="131"/>
      <c r="J48" s="131"/>
      <c r="K48" s="131"/>
      <c r="L48" s="131"/>
      <c r="M48" s="131"/>
    </row>
    <row r="49" spans="1:13" x14ac:dyDescent="0.2">
      <c r="A49" s="131"/>
      <c r="B49" s="131"/>
      <c r="C49" s="131"/>
      <c r="D49" s="131"/>
      <c r="E49" s="131"/>
      <c r="F49" s="131"/>
      <c r="G49" s="131"/>
      <c r="H49" s="131"/>
      <c r="I49" s="131"/>
      <c r="J49" s="131"/>
      <c r="K49" s="131"/>
      <c r="L49" s="131"/>
      <c r="M49" s="131"/>
    </row>
    <row r="50" spans="1:13" x14ac:dyDescent="0.2">
      <c r="A50" s="131"/>
      <c r="B50" s="131"/>
      <c r="C50" s="131"/>
      <c r="D50" s="131"/>
      <c r="E50" s="131"/>
      <c r="F50" s="131"/>
      <c r="G50" s="131"/>
      <c r="H50" s="131"/>
      <c r="I50" s="131"/>
      <c r="J50" s="131"/>
      <c r="K50" s="131"/>
      <c r="L50" s="131"/>
      <c r="M50" s="131"/>
    </row>
    <row r="51" spans="1:13" x14ac:dyDescent="0.2">
      <c r="A51" s="131"/>
      <c r="B51" s="131"/>
      <c r="C51" s="131"/>
      <c r="D51" s="131"/>
      <c r="E51" s="131"/>
      <c r="F51" s="131"/>
      <c r="G51" s="131"/>
      <c r="H51" s="131"/>
      <c r="I51" s="131"/>
      <c r="J51" s="131"/>
      <c r="K51" s="131"/>
      <c r="L51" s="131"/>
      <c r="M51" s="131"/>
    </row>
    <row r="52" spans="1:13" x14ac:dyDescent="0.2">
      <c r="A52" s="131"/>
      <c r="B52" s="131"/>
      <c r="C52" s="131"/>
      <c r="D52" s="131"/>
      <c r="E52" s="131"/>
      <c r="F52" s="131"/>
      <c r="G52" s="131"/>
      <c r="H52" s="131"/>
      <c r="I52" s="131"/>
      <c r="J52" s="131"/>
      <c r="K52" s="131"/>
      <c r="L52" s="131"/>
      <c r="M52" s="131"/>
    </row>
    <row r="53" spans="1:13" x14ac:dyDescent="0.2">
      <c r="A53" s="131"/>
      <c r="B53" s="131"/>
      <c r="C53" s="131"/>
      <c r="D53" s="131"/>
      <c r="E53" s="131"/>
      <c r="F53" s="131"/>
      <c r="G53" s="131"/>
      <c r="H53" s="131"/>
      <c r="I53" s="131"/>
      <c r="J53" s="131"/>
      <c r="K53" s="131"/>
      <c r="L53" s="131"/>
      <c r="M53" s="131"/>
    </row>
    <row r="54" spans="1:13" x14ac:dyDescent="0.2">
      <c r="A54" s="131"/>
      <c r="B54" s="131"/>
      <c r="C54" s="131"/>
      <c r="D54" s="131"/>
      <c r="E54" s="131"/>
      <c r="F54" s="131"/>
      <c r="G54" s="131"/>
      <c r="H54" s="131"/>
      <c r="I54" s="131"/>
      <c r="J54" s="131"/>
      <c r="K54" s="131"/>
      <c r="L54" s="131"/>
      <c r="M54" s="131"/>
    </row>
    <row r="55" spans="1:13" x14ac:dyDescent="0.2">
      <c r="A55" s="131"/>
      <c r="B55" s="131"/>
      <c r="C55" s="131"/>
      <c r="D55" s="131"/>
      <c r="E55" s="131"/>
      <c r="F55" s="131"/>
      <c r="G55" s="131"/>
      <c r="H55" s="131"/>
      <c r="I55" s="131"/>
      <c r="J55" s="131"/>
      <c r="K55" s="131"/>
      <c r="L55" s="131"/>
      <c r="M55" s="131"/>
    </row>
    <row r="56" spans="1:13" x14ac:dyDescent="0.2">
      <c r="A56" s="131"/>
      <c r="B56" s="131"/>
      <c r="C56" s="131"/>
      <c r="D56" s="131"/>
      <c r="E56" s="131"/>
      <c r="F56" s="131"/>
      <c r="G56" s="131"/>
      <c r="H56" s="131"/>
      <c r="I56" s="131"/>
      <c r="J56" s="131"/>
      <c r="K56" s="131"/>
      <c r="L56" s="131"/>
      <c r="M56" s="131"/>
    </row>
  </sheetData>
  <sortState ref="A7:M20">
    <sortCondition ref="A7"/>
  </sortState>
  <mergeCells count="10">
    <mergeCell ref="A5:A6"/>
    <mergeCell ref="B5:D5"/>
    <mergeCell ref="E5:G5"/>
    <mergeCell ref="H5:J5"/>
    <mergeCell ref="K5:M5"/>
    <mergeCell ref="A3:A4"/>
    <mergeCell ref="B3:D3"/>
    <mergeCell ref="E3:G3"/>
    <mergeCell ref="H3:J3"/>
    <mergeCell ref="K3:M3"/>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3"/>
  <dimension ref="A1:U30"/>
  <sheetViews>
    <sheetView showGridLines="0" view="pageBreakPreview" zoomScaleNormal="70" zoomScaleSheetLayoutView="100" workbookViewId="0">
      <selection activeCell="T30" sqref="T30"/>
    </sheetView>
  </sheetViews>
  <sheetFormatPr defaultColWidth="9.109375" defaultRowHeight="11.4" x14ac:dyDescent="0.2"/>
  <cols>
    <col min="1" max="1" width="31.5546875" style="7" customWidth="1"/>
    <col min="2" max="13" width="8.5546875" style="7" customWidth="1"/>
    <col min="14" max="14" width="9.6640625" style="7" customWidth="1"/>
    <col min="15" max="16384" width="9.109375" style="7"/>
  </cols>
  <sheetData>
    <row r="1" spans="1:21" s="131" customFormat="1" ht="21" x14ac:dyDescent="0.4">
      <c r="A1" s="178" t="s">
        <v>267</v>
      </c>
      <c r="N1" s="245" t="str">
        <f>'3'!N1</f>
        <v>II. čtvrtletí 2022</v>
      </c>
    </row>
    <row r="2" spans="1:21" ht="17.399999999999999" x14ac:dyDescent="0.3">
      <c r="A2" s="241" t="s">
        <v>268</v>
      </c>
    </row>
    <row r="3" spans="1:21" ht="6" customHeight="1" x14ac:dyDescent="0.2"/>
    <row r="4" spans="1:21" ht="12" x14ac:dyDescent="0.2">
      <c r="A4" s="367">
        <v>2022</v>
      </c>
      <c r="B4" s="368" t="s">
        <v>42</v>
      </c>
      <c r="C4" s="369"/>
      <c r="D4" s="370"/>
      <c r="E4" s="369" t="s">
        <v>43</v>
      </c>
      <c r="F4" s="369"/>
      <c r="G4" s="369"/>
      <c r="H4" s="368" t="s">
        <v>44</v>
      </c>
      <c r="I4" s="369"/>
      <c r="J4" s="370"/>
      <c r="K4" s="368" t="s">
        <v>45</v>
      </c>
      <c r="L4" s="369"/>
      <c r="M4" s="370"/>
      <c r="N4" s="212" t="s">
        <v>7</v>
      </c>
    </row>
    <row r="5" spans="1:21" ht="12" x14ac:dyDescent="0.2">
      <c r="A5" s="367"/>
      <c r="B5" s="283" t="s">
        <v>8</v>
      </c>
      <c r="C5" s="282" t="s">
        <v>9</v>
      </c>
      <c r="D5" s="284" t="s">
        <v>10</v>
      </c>
      <c r="E5" s="226" t="s">
        <v>11</v>
      </c>
      <c r="F5" s="226" t="s">
        <v>12</v>
      </c>
      <c r="G5" s="226" t="s">
        <v>13</v>
      </c>
      <c r="H5" s="283" t="s">
        <v>14</v>
      </c>
      <c r="I5" s="282" t="s">
        <v>15</v>
      </c>
      <c r="J5" s="284" t="s">
        <v>16</v>
      </c>
      <c r="K5" s="283" t="s">
        <v>17</v>
      </c>
      <c r="L5" s="282" t="s">
        <v>18</v>
      </c>
      <c r="M5" s="284" t="s">
        <v>19</v>
      </c>
      <c r="N5" s="197"/>
    </row>
    <row r="6" spans="1:21" ht="12" x14ac:dyDescent="0.2">
      <c r="A6" s="375" t="s">
        <v>156</v>
      </c>
      <c r="B6" s="376">
        <f>SUM(B7:D7)</f>
        <v>29441.793701886148</v>
      </c>
      <c r="C6" s="377"/>
      <c r="D6" s="378"/>
      <c r="E6" s="377">
        <f t="shared" ref="E6" si="0">SUM(E7:G7)</f>
        <v>12947.446461553365</v>
      </c>
      <c r="F6" s="377"/>
      <c r="G6" s="377"/>
      <c r="H6" s="379">
        <f t="shared" ref="H6" si="1">SUM(H7:J7)</f>
        <v>0</v>
      </c>
      <c r="I6" s="380"/>
      <c r="J6" s="381"/>
      <c r="K6" s="379">
        <f t="shared" ref="K6" si="2">SUM(K7:M7)</f>
        <v>0</v>
      </c>
      <c r="L6" s="380"/>
      <c r="M6" s="381"/>
      <c r="N6" s="362">
        <f>SUM(B7:M7)</f>
        <v>42389.240163439514</v>
      </c>
    </row>
    <row r="7" spans="1:21" ht="12" x14ac:dyDescent="0.2">
      <c r="A7" s="375"/>
      <c r="B7" s="287">
        <f t="shared" ref="B7:M7" si="3">SUM(B8:B15)</f>
        <v>11189.461697744153</v>
      </c>
      <c r="C7" s="280">
        <f t="shared" si="3"/>
        <v>9077.4255549467962</v>
      </c>
      <c r="D7" s="288">
        <f t="shared" si="3"/>
        <v>9174.9064491952013</v>
      </c>
      <c r="E7" s="353">
        <f t="shared" si="3"/>
        <v>7012.0987551166527</v>
      </c>
      <c r="F7" s="353">
        <f t="shared" si="3"/>
        <v>3427.917827894717</v>
      </c>
      <c r="G7" s="353">
        <f t="shared" si="3"/>
        <v>2507.4298785419965</v>
      </c>
      <c r="H7" s="322">
        <f t="shared" si="3"/>
        <v>0</v>
      </c>
      <c r="I7" s="321">
        <f t="shared" si="3"/>
        <v>0</v>
      </c>
      <c r="J7" s="323">
        <f t="shared" si="3"/>
        <v>0</v>
      </c>
      <c r="K7" s="322">
        <f t="shared" si="3"/>
        <v>0</v>
      </c>
      <c r="L7" s="321">
        <f t="shared" si="3"/>
        <v>0</v>
      </c>
      <c r="M7" s="323">
        <f t="shared" si="3"/>
        <v>0</v>
      </c>
      <c r="N7" s="362"/>
    </row>
    <row r="8" spans="1:21" x14ac:dyDescent="0.2">
      <c r="A8" s="169" t="s">
        <v>26</v>
      </c>
      <c r="B8" s="285">
        <v>2531.2044054279431</v>
      </c>
      <c r="C8" s="281">
        <v>2146.1398684906521</v>
      </c>
      <c r="D8" s="286">
        <v>2268.5949300000002</v>
      </c>
      <c r="E8" s="299">
        <v>1855.50146</v>
      </c>
      <c r="F8" s="299">
        <v>1399.1485110000003</v>
      </c>
      <c r="G8" s="299">
        <v>1172.2210139999997</v>
      </c>
      <c r="H8" s="318">
        <v>0</v>
      </c>
      <c r="I8" s="319">
        <v>0</v>
      </c>
      <c r="J8" s="320">
        <v>0</v>
      </c>
      <c r="K8" s="318">
        <v>0</v>
      </c>
      <c r="L8" s="319">
        <v>0</v>
      </c>
      <c r="M8" s="320">
        <v>0</v>
      </c>
      <c r="N8" s="224">
        <f t="shared" ref="N8:N13" si="4">SUM(B8:M8)</f>
        <v>11372.810188918596</v>
      </c>
      <c r="P8" s="124"/>
      <c r="Q8" s="41"/>
      <c r="R8" s="8"/>
      <c r="S8" s="8"/>
      <c r="T8" s="8"/>
      <c r="U8" s="8"/>
    </row>
    <row r="9" spans="1:21" x14ac:dyDescent="0.2">
      <c r="A9" s="169" t="s">
        <v>0</v>
      </c>
      <c r="B9" s="285">
        <v>263.93761599999999</v>
      </c>
      <c r="C9" s="281">
        <v>244.62605400000001</v>
      </c>
      <c r="D9" s="286">
        <v>241.57758599999997</v>
      </c>
      <c r="E9" s="299">
        <v>129.274203</v>
      </c>
      <c r="F9" s="299">
        <v>64.903003000000012</v>
      </c>
      <c r="G9" s="299">
        <v>47.892001999999991</v>
      </c>
      <c r="H9" s="318">
        <v>0</v>
      </c>
      <c r="I9" s="319">
        <v>0</v>
      </c>
      <c r="J9" s="320">
        <v>0</v>
      </c>
      <c r="K9" s="318">
        <v>0</v>
      </c>
      <c r="L9" s="319">
        <v>0</v>
      </c>
      <c r="M9" s="320">
        <v>0</v>
      </c>
      <c r="N9" s="224">
        <f t="shared" si="4"/>
        <v>992.210464</v>
      </c>
      <c r="P9" s="124"/>
      <c r="Q9" s="41"/>
    </row>
    <row r="10" spans="1:21" x14ac:dyDescent="0.2">
      <c r="A10" s="169" t="s">
        <v>1</v>
      </c>
      <c r="B10" s="285">
        <v>115.88645399999999</v>
      </c>
      <c r="C10" s="281">
        <v>96.609393000000026</v>
      </c>
      <c r="D10" s="286">
        <v>90.690401999999978</v>
      </c>
      <c r="E10" s="299">
        <v>65.605285999999992</v>
      </c>
      <c r="F10" s="299">
        <v>14.506164999999999</v>
      </c>
      <c r="G10" s="299">
        <v>6.4438019999999989</v>
      </c>
      <c r="H10" s="318">
        <v>0</v>
      </c>
      <c r="I10" s="319">
        <v>0</v>
      </c>
      <c r="J10" s="320">
        <v>0</v>
      </c>
      <c r="K10" s="318">
        <v>0</v>
      </c>
      <c r="L10" s="319">
        <v>0</v>
      </c>
      <c r="M10" s="320">
        <v>0</v>
      </c>
      <c r="N10" s="224">
        <f t="shared" si="4"/>
        <v>389.74150199999997</v>
      </c>
      <c r="P10" s="124"/>
      <c r="Q10" s="41"/>
    </row>
    <row r="11" spans="1:21" x14ac:dyDescent="0.2">
      <c r="A11" s="169" t="s">
        <v>2</v>
      </c>
      <c r="B11" s="285">
        <v>37.318849000000007</v>
      </c>
      <c r="C11" s="281">
        <v>30.362924</v>
      </c>
      <c r="D11" s="286">
        <v>28.75788</v>
      </c>
      <c r="E11" s="299">
        <v>23.056121999999998</v>
      </c>
      <c r="F11" s="299">
        <v>7.7327910000000033</v>
      </c>
      <c r="G11" s="299">
        <v>4.1465889999999996</v>
      </c>
      <c r="H11" s="318">
        <v>0</v>
      </c>
      <c r="I11" s="319">
        <v>0</v>
      </c>
      <c r="J11" s="320">
        <v>0</v>
      </c>
      <c r="K11" s="318">
        <v>0</v>
      </c>
      <c r="L11" s="319">
        <v>0</v>
      </c>
      <c r="M11" s="320">
        <v>0</v>
      </c>
      <c r="N11" s="224">
        <f t="shared" si="4"/>
        <v>131.37515500000001</v>
      </c>
      <c r="P11" s="124"/>
      <c r="Q11" s="41"/>
    </row>
    <row r="12" spans="1:21" x14ac:dyDescent="0.2">
      <c r="A12" s="169" t="s">
        <v>6</v>
      </c>
      <c r="B12" s="285">
        <v>45.817778999999994</v>
      </c>
      <c r="C12" s="281">
        <v>45.862244000000004</v>
      </c>
      <c r="D12" s="286">
        <v>49.918587000000002</v>
      </c>
      <c r="E12" s="299">
        <v>37.876573999999998</v>
      </c>
      <c r="F12" s="299">
        <v>20.719594000000001</v>
      </c>
      <c r="G12" s="299">
        <v>13.565954999999999</v>
      </c>
      <c r="H12" s="318">
        <v>0</v>
      </c>
      <c r="I12" s="319">
        <v>0</v>
      </c>
      <c r="J12" s="320">
        <v>0</v>
      </c>
      <c r="K12" s="318">
        <v>0</v>
      </c>
      <c r="L12" s="319">
        <v>0</v>
      </c>
      <c r="M12" s="320">
        <v>0</v>
      </c>
      <c r="N12" s="224">
        <f t="shared" si="4"/>
        <v>213.76073300000002</v>
      </c>
      <c r="P12" s="124"/>
      <c r="Q12" s="41"/>
    </row>
    <row r="13" spans="1:21" x14ac:dyDescent="0.2">
      <c r="A13" s="169" t="s">
        <v>25</v>
      </c>
      <c r="B13" s="285">
        <v>4988.1175533162113</v>
      </c>
      <c r="C13" s="281">
        <v>3927.7010574561427</v>
      </c>
      <c r="D13" s="286">
        <v>3926.0390241951995</v>
      </c>
      <c r="E13" s="299">
        <v>3043.1791571166523</v>
      </c>
      <c r="F13" s="299">
        <v>1235.9202848947175</v>
      </c>
      <c r="G13" s="299">
        <v>840.66863054199632</v>
      </c>
      <c r="H13" s="318">
        <v>0</v>
      </c>
      <c r="I13" s="319">
        <v>0</v>
      </c>
      <c r="J13" s="320">
        <v>0</v>
      </c>
      <c r="K13" s="318">
        <v>0</v>
      </c>
      <c r="L13" s="319">
        <v>0</v>
      </c>
      <c r="M13" s="320">
        <v>0</v>
      </c>
      <c r="N13" s="224">
        <f t="shared" si="4"/>
        <v>17961.625707520921</v>
      </c>
      <c r="P13" s="124"/>
      <c r="Q13" s="41"/>
      <c r="R13" s="8"/>
      <c r="S13" s="8"/>
      <c r="T13" s="8"/>
      <c r="U13" s="8"/>
    </row>
    <row r="14" spans="1:21" x14ac:dyDescent="0.2">
      <c r="A14" s="169" t="s">
        <v>5</v>
      </c>
      <c r="B14" s="285">
        <v>2792.5001629999979</v>
      </c>
      <c r="C14" s="281">
        <v>2265.7320790000017</v>
      </c>
      <c r="D14" s="286">
        <v>2247.9948000000004</v>
      </c>
      <c r="E14" s="299">
        <v>1698.2315030000002</v>
      </c>
      <c r="F14" s="299">
        <v>629.84386799999947</v>
      </c>
      <c r="G14" s="299">
        <v>371.92993900000016</v>
      </c>
      <c r="H14" s="318">
        <v>0</v>
      </c>
      <c r="I14" s="319">
        <v>0</v>
      </c>
      <c r="J14" s="320">
        <v>0</v>
      </c>
      <c r="K14" s="318">
        <v>0</v>
      </c>
      <c r="L14" s="319">
        <v>0</v>
      </c>
      <c r="M14" s="320">
        <v>0</v>
      </c>
      <c r="N14" s="224">
        <f t="shared" ref="N14:N15" si="5">SUM(B14:M14)</f>
        <v>10006.232352000001</v>
      </c>
      <c r="P14" s="124"/>
      <c r="Q14" s="41"/>
      <c r="R14" s="8"/>
      <c r="S14" s="8"/>
      <c r="T14" s="8"/>
      <c r="U14" s="8"/>
    </row>
    <row r="15" spans="1:21" x14ac:dyDescent="0.2">
      <c r="A15" s="169" t="s">
        <v>3</v>
      </c>
      <c r="B15" s="285">
        <v>414.67887800000017</v>
      </c>
      <c r="C15" s="281">
        <v>320.39193499999993</v>
      </c>
      <c r="D15" s="286">
        <v>321.3332400000001</v>
      </c>
      <c r="E15" s="299">
        <v>159.37444999999997</v>
      </c>
      <c r="F15" s="299">
        <v>55.143611000000007</v>
      </c>
      <c r="G15" s="299">
        <v>50.561946999999982</v>
      </c>
      <c r="H15" s="318">
        <v>0</v>
      </c>
      <c r="I15" s="319">
        <v>0</v>
      </c>
      <c r="J15" s="320">
        <v>0</v>
      </c>
      <c r="K15" s="318">
        <v>0</v>
      </c>
      <c r="L15" s="319">
        <v>0</v>
      </c>
      <c r="M15" s="320">
        <v>0</v>
      </c>
      <c r="N15" s="224">
        <f t="shared" si="5"/>
        <v>1321.4840610000001</v>
      </c>
      <c r="P15" s="124"/>
      <c r="Q15" s="41"/>
    </row>
    <row r="16" spans="1:21" x14ac:dyDescent="0.2">
      <c r="A16" s="122" t="s">
        <v>169</v>
      </c>
      <c r="N16" s="3"/>
    </row>
    <row r="17" spans="1:2" x14ac:dyDescent="0.2">
      <c r="A17" s="193"/>
      <c r="B17" s="8"/>
    </row>
    <row r="18" spans="1:2" x14ac:dyDescent="0.2">
      <c r="B18" s="8"/>
    </row>
    <row r="19" spans="1:2" x14ac:dyDescent="0.2">
      <c r="B19" s="8"/>
    </row>
    <row r="20" spans="1:2" x14ac:dyDescent="0.2">
      <c r="B20" s="8"/>
    </row>
    <row r="21" spans="1:2" x14ac:dyDescent="0.2">
      <c r="B21" s="8"/>
    </row>
    <row r="22" spans="1:2" x14ac:dyDescent="0.2">
      <c r="B22" s="8"/>
    </row>
    <row r="23" spans="1:2" x14ac:dyDescent="0.2">
      <c r="B23" s="8"/>
    </row>
    <row r="24" spans="1:2" x14ac:dyDescent="0.2">
      <c r="B24" s="8"/>
    </row>
    <row r="25" spans="1:2" x14ac:dyDescent="0.2">
      <c r="B25" s="8"/>
    </row>
    <row r="26" spans="1:2" x14ac:dyDescent="0.2">
      <c r="B26" s="8"/>
    </row>
    <row r="27" spans="1:2" x14ac:dyDescent="0.2">
      <c r="B27" s="8"/>
    </row>
    <row r="28" spans="1:2" x14ac:dyDescent="0.2">
      <c r="B28" s="8"/>
    </row>
    <row r="29" spans="1:2" x14ac:dyDescent="0.2">
      <c r="B29" s="8"/>
    </row>
    <row r="30" spans="1:2" x14ac:dyDescent="0.2">
      <c r="B30" s="8"/>
    </row>
  </sheetData>
  <mergeCells count="11">
    <mergeCell ref="N6:N7"/>
    <mergeCell ref="A4:A5"/>
    <mergeCell ref="B4:D4"/>
    <mergeCell ref="E4:G4"/>
    <mergeCell ref="H4:J4"/>
    <mergeCell ref="K4:M4"/>
    <mergeCell ref="A6:A7"/>
    <mergeCell ref="B6:D6"/>
    <mergeCell ref="E6:G6"/>
    <mergeCell ref="H6:J6"/>
    <mergeCell ref="K6:M6"/>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21"/>
  <dimension ref="A1:Q32"/>
  <sheetViews>
    <sheetView showGridLines="0" view="pageBreakPreview" zoomScaleNormal="70" zoomScaleSheetLayoutView="100" workbookViewId="0">
      <selection activeCell="K15" sqref="K15"/>
    </sheetView>
  </sheetViews>
  <sheetFormatPr defaultColWidth="9.109375" defaultRowHeight="11.4" x14ac:dyDescent="0.2"/>
  <cols>
    <col min="1" max="1" width="28.33203125" style="7" customWidth="1"/>
    <col min="2" max="7" width="11.77734375" style="7" customWidth="1"/>
    <col min="8" max="8" width="16.5546875" style="7" customWidth="1"/>
    <col min="9" max="9" width="12" style="7" customWidth="1"/>
    <col min="10" max="10" width="15.33203125" style="7" customWidth="1"/>
    <col min="11" max="16384" width="9.109375" style="7"/>
  </cols>
  <sheetData>
    <row r="1" spans="1:12" ht="17.399999999999999" x14ac:dyDescent="0.3">
      <c r="A1" s="241" t="s">
        <v>269</v>
      </c>
      <c r="B1" s="6"/>
      <c r="J1" s="245" t="str">
        <f>'3'!N1</f>
        <v>II. čtvrtletí 2022</v>
      </c>
    </row>
    <row r="2" spans="1:12" ht="6" customHeight="1" x14ac:dyDescent="0.2">
      <c r="A2" s="6"/>
      <c r="B2" s="384"/>
      <c r="C2" s="384"/>
      <c r="D2" s="384"/>
      <c r="E2" s="384"/>
      <c r="F2" s="384"/>
      <c r="G2" s="384"/>
      <c r="H2" s="384"/>
      <c r="I2" s="384"/>
      <c r="J2" s="384"/>
    </row>
    <row r="3" spans="1:12" ht="36" x14ac:dyDescent="0.25">
      <c r="A3" s="351">
        <v>2022</v>
      </c>
      <c r="B3" s="211" t="s">
        <v>26</v>
      </c>
      <c r="C3" s="211" t="s">
        <v>0</v>
      </c>
      <c r="D3" s="211" t="s">
        <v>1</v>
      </c>
      <c r="E3" s="211" t="s">
        <v>2</v>
      </c>
      <c r="F3" s="211" t="s">
        <v>210</v>
      </c>
      <c r="G3" s="211" t="s">
        <v>25</v>
      </c>
      <c r="H3" s="211" t="s">
        <v>5</v>
      </c>
      <c r="I3" s="211" t="s">
        <v>3</v>
      </c>
      <c r="J3" s="211" t="s">
        <v>4</v>
      </c>
    </row>
    <row r="4" spans="1:12" ht="12" customHeight="1" x14ac:dyDescent="0.2">
      <c r="A4" s="225" t="s">
        <v>158</v>
      </c>
      <c r="B4" s="198">
        <f>SUM(B5:B18)</f>
        <v>4426.8709849999996</v>
      </c>
      <c r="C4" s="198">
        <f t="shared" ref="C4:I4" si="0">SUM(C5:C18)</f>
        <v>242.069208</v>
      </c>
      <c r="D4" s="198">
        <f t="shared" si="0"/>
        <v>86.555252999999979</v>
      </c>
      <c r="E4" s="198">
        <f t="shared" si="0"/>
        <v>34.935502</v>
      </c>
      <c r="F4" s="198">
        <f t="shared" si="0"/>
        <v>72.162123000000008</v>
      </c>
      <c r="G4" s="198">
        <f t="shared" si="0"/>
        <v>5119.7680725533655</v>
      </c>
      <c r="H4" s="198">
        <f t="shared" si="0"/>
        <v>2700.0053099999991</v>
      </c>
      <c r="I4" s="198">
        <f t="shared" si="0"/>
        <v>265.08000799999991</v>
      </c>
      <c r="J4" s="198">
        <f t="shared" ref="J4" si="1">SUM(B4:I4)</f>
        <v>12947.446461553362</v>
      </c>
      <c r="L4" s="41"/>
    </row>
    <row r="5" spans="1:12" x14ac:dyDescent="0.2">
      <c r="A5" s="201" t="s">
        <v>129</v>
      </c>
      <c r="B5" s="210">
        <v>49.719645</v>
      </c>
      <c r="C5" s="210">
        <v>4.2601439999999995</v>
      </c>
      <c r="D5" s="210">
        <v>32.687016999999997</v>
      </c>
      <c r="E5" s="210">
        <v>6.6031489999999993</v>
      </c>
      <c r="F5" s="210">
        <v>0.83970499999999992</v>
      </c>
      <c r="G5" s="210">
        <v>973.13907499999993</v>
      </c>
      <c r="H5" s="210">
        <v>663.11577599999964</v>
      </c>
      <c r="I5" s="210">
        <v>14.382490000000001</v>
      </c>
      <c r="J5" s="199">
        <f t="shared" ref="J5:J18" si="2">SUM(B5:I5)</f>
        <v>1744.7470009999995</v>
      </c>
      <c r="L5" s="41"/>
    </row>
    <row r="6" spans="1:12" x14ac:dyDescent="0.2">
      <c r="A6" s="201" t="s">
        <v>99</v>
      </c>
      <c r="B6" s="210">
        <v>169.75390400000003</v>
      </c>
      <c r="C6" s="210">
        <v>4.6821609999999998</v>
      </c>
      <c r="D6" s="210">
        <v>5.5429919999999999</v>
      </c>
      <c r="E6" s="210">
        <v>0.921435</v>
      </c>
      <c r="F6" s="210">
        <v>3.8550149999999999</v>
      </c>
      <c r="G6" s="210">
        <v>296.131528</v>
      </c>
      <c r="H6" s="210">
        <v>228.97388699999996</v>
      </c>
      <c r="I6" s="210">
        <v>39.04374099999999</v>
      </c>
      <c r="J6" s="199">
        <f t="shared" si="2"/>
        <v>748.90466300000003</v>
      </c>
      <c r="L6" s="41"/>
    </row>
    <row r="7" spans="1:12" x14ac:dyDescent="0.2">
      <c r="A7" s="201" t="s">
        <v>100</v>
      </c>
      <c r="B7" s="210">
        <v>77.420714999999987</v>
      </c>
      <c r="C7" s="210">
        <v>0.98800999999999994</v>
      </c>
      <c r="D7" s="210">
        <v>6.5000000000000002E-2</v>
      </c>
      <c r="E7" s="210">
        <v>3.1E-2</v>
      </c>
      <c r="F7" s="210">
        <v>13.672383000000002</v>
      </c>
      <c r="G7" s="210">
        <v>409.6249889990001</v>
      </c>
      <c r="H7" s="210">
        <v>105.93749700000002</v>
      </c>
      <c r="I7" s="210">
        <v>95.556131999999977</v>
      </c>
      <c r="J7" s="199">
        <f t="shared" si="2"/>
        <v>703.29572599900007</v>
      </c>
      <c r="L7" s="41"/>
    </row>
    <row r="8" spans="1:12" x14ac:dyDescent="0.2">
      <c r="A8" s="201" t="s">
        <v>101</v>
      </c>
      <c r="B8" s="210">
        <v>30.236996999999992</v>
      </c>
      <c r="C8" s="210">
        <v>17.751359999999998</v>
      </c>
      <c r="D8" s="210">
        <v>2.4116939999999998</v>
      </c>
      <c r="E8" s="210">
        <v>2.3427099999999998</v>
      </c>
      <c r="F8" s="210">
        <v>1.24149</v>
      </c>
      <c r="G8" s="210">
        <v>259.22150999999997</v>
      </c>
      <c r="H8" s="210">
        <v>114.50714199999999</v>
      </c>
      <c r="I8" s="210">
        <v>24.426603000000004</v>
      </c>
      <c r="J8" s="199">
        <f t="shared" si="2"/>
        <v>452.13950599999993</v>
      </c>
      <c r="L8" s="41"/>
    </row>
    <row r="9" spans="1:12" x14ac:dyDescent="0.2">
      <c r="A9" s="201" t="s">
        <v>128</v>
      </c>
      <c r="B9" s="210">
        <v>34.465548999999996</v>
      </c>
      <c r="C9" s="210">
        <v>6.8723499999999991</v>
      </c>
      <c r="D9" s="210">
        <v>0.36362</v>
      </c>
      <c r="E9" s="210">
        <v>0.5484</v>
      </c>
      <c r="F9" s="210">
        <v>8.1443449999999995</v>
      </c>
      <c r="G9" s="210">
        <v>135.54029600000004</v>
      </c>
      <c r="H9" s="210">
        <v>48.13838100000001</v>
      </c>
      <c r="I9" s="210">
        <v>2.1132300000000002</v>
      </c>
      <c r="J9" s="199">
        <f t="shared" si="2"/>
        <v>236.18617100000003</v>
      </c>
      <c r="L9" s="41"/>
    </row>
    <row r="10" spans="1:12" x14ac:dyDescent="0.2">
      <c r="A10" s="201" t="s">
        <v>102</v>
      </c>
      <c r="B10" s="210">
        <v>164.42643499999997</v>
      </c>
      <c r="C10" s="210">
        <v>1.10947</v>
      </c>
      <c r="D10" s="210">
        <v>2.3398000000000003</v>
      </c>
      <c r="E10" s="210">
        <v>1.123</v>
      </c>
      <c r="F10" s="210">
        <v>0.129</v>
      </c>
      <c r="G10" s="210">
        <v>233.71566999999999</v>
      </c>
      <c r="H10" s="210">
        <v>129.35755699999999</v>
      </c>
      <c r="I10" s="210">
        <v>10.505257000000002</v>
      </c>
      <c r="J10" s="199">
        <f t="shared" si="2"/>
        <v>542.70618899999999</v>
      </c>
      <c r="L10" s="41"/>
    </row>
    <row r="11" spans="1:12" x14ac:dyDescent="0.2">
      <c r="A11" s="201" t="s">
        <v>103</v>
      </c>
      <c r="B11" s="210">
        <v>26.778789</v>
      </c>
      <c r="C11" s="210">
        <v>0.85</v>
      </c>
      <c r="D11" s="210">
        <v>0.79100000000000004</v>
      </c>
      <c r="E11" s="210">
        <v>0.20280000000000001</v>
      </c>
      <c r="F11" s="210">
        <v>2.5122100000000001</v>
      </c>
      <c r="G11" s="210">
        <v>157.60492200000002</v>
      </c>
      <c r="H11" s="210">
        <v>82.600954999999942</v>
      </c>
      <c r="I11" s="210">
        <v>1.011239</v>
      </c>
      <c r="J11" s="199">
        <f t="shared" si="2"/>
        <v>272.35191499999996</v>
      </c>
      <c r="L11" s="41"/>
    </row>
    <row r="12" spans="1:12" x14ac:dyDescent="0.2">
      <c r="A12" s="201" t="s">
        <v>104</v>
      </c>
      <c r="B12" s="210">
        <v>963.9274539999999</v>
      </c>
      <c r="C12" s="210">
        <v>123.517706</v>
      </c>
      <c r="D12" s="210">
        <v>6.1651440000000006</v>
      </c>
      <c r="E12" s="210">
        <v>13.975979000000001</v>
      </c>
      <c r="F12" s="210">
        <v>4.4749999999999998E-2</v>
      </c>
      <c r="G12" s="210">
        <v>834.31925200000046</v>
      </c>
      <c r="H12" s="210">
        <v>404.37191999999999</v>
      </c>
      <c r="I12" s="210">
        <v>8.2310219999999994</v>
      </c>
      <c r="J12" s="199">
        <f t="shared" si="2"/>
        <v>2354.5532270000003</v>
      </c>
    </row>
    <row r="13" spans="1:12" x14ac:dyDescent="0.2">
      <c r="A13" s="201" t="s">
        <v>105</v>
      </c>
      <c r="B13" s="210">
        <v>92.193134000000001</v>
      </c>
      <c r="C13" s="210">
        <v>4.3467400000000005</v>
      </c>
      <c r="D13" s="210">
        <v>0.11231000000000001</v>
      </c>
      <c r="E13" s="210">
        <v>2.2248360000000003</v>
      </c>
      <c r="F13" s="210">
        <v>2.247061</v>
      </c>
      <c r="G13" s="210">
        <v>222.62327699999992</v>
      </c>
      <c r="H13" s="210">
        <v>147.30988799999997</v>
      </c>
      <c r="I13" s="210">
        <v>2.4441400000000004</v>
      </c>
      <c r="J13" s="199">
        <f t="shared" si="2"/>
        <v>473.50138599999985</v>
      </c>
    </row>
    <row r="14" spans="1:12" x14ac:dyDescent="0.2">
      <c r="A14" s="201" t="s">
        <v>106</v>
      </c>
      <c r="B14" s="210">
        <v>63.235480999999993</v>
      </c>
      <c r="C14" s="210">
        <v>5.1067</v>
      </c>
      <c r="D14" s="210">
        <v>7.0300999999999991</v>
      </c>
      <c r="E14" s="210">
        <v>2.8201240000000003</v>
      </c>
      <c r="F14" s="210">
        <v>10.037229999999997</v>
      </c>
      <c r="G14" s="210">
        <v>182.23522055436445</v>
      </c>
      <c r="H14" s="210">
        <v>108.699322</v>
      </c>
      <c r="I14" s="210">
        <v>26.107654000000004</v>
      </c>
      <c r="J14" s="199">
        <f t="shared" si="2"/>
        <v>405.2718315543645</v>
      </c>
    </row>
    <row r="15" spans="1:12" x14ac:dyDescent="0.2">
      <c r="A15" s="201" t="s">
        <v>107</v>
      </c>
      <c r="B15" s="210">
        <v>182.98725100000001</v>
      </c>
      <c r="C15" s="210">
        <v>0.82125999999999999</v>
      </c>
      <c r="D15" s="210">
        <v>4.1955799999999996</v>
      </c>
      <c r="E15" s="210">
        <v>0.38545699999999999</v>
      </c>
      <c r="F15" s="210">
        <v>8.2314139999999991</v>
      </c>
      <c r="G15" s="210">
        <v>262.45472900000004</v>
      </c>
      <c r="H15" s="210">
        <v>184.23951799999995</v>
      </c>
      <c r="I15" s="210">
        <v>8.8440599999999989</v>
      </c>
      <c r="J15" s="199">
        <f t="shared" si="2"/>
        <v>652.15926899999999</v>
      </c>
    </row>
    <row r="16" spans="1:12" x14ac:dyDescent="0.2">
      <c r="A16" s="201" t="s">
        <v>108</v>
      </c>
      <c r="B16" s="210">
        <v>1361.4401469999998</v>
      </c>
      <c r="C16" s="210">
        <v>1.4499980000000001</v>
      </c>
      <c r="D16" s="210">
        <v>3.2215359999999995</v>
      </c>
      <c r="E16" s="210">
        <v>0.12</v>
      </c>
      <c r="F16" s="210">
        <v>4.440360000000001</v>
      </c>
      <c r="G16" s="210">
        <v>367.3416509999999</v>
      </c>
      <c r="H16" s="210">
        <v>155.08721999999995</v>
      </c>
      <c r="I16" s="210">
        <v>3.0164720000000003</v>
      </c>
      <c r="J16" s="199">
        <f t="shared" si="2"/>
        <v>1896.1173839999997</v>
      </c>
    </row>
    <row r="17" spans="1:17" x14ac:dyDescent="0.2">
      <c r="A17" s="201" t="s">
        <v>109</v>
      </c>
      <c r="B17" s="210">
        <v>819.83778200000017</v>
      </c>
      <c r="C17" s="210">
        <v>70.221629000000007</v>
      </c>
      <c r="D17" s="210">
        <v>19.399549999999998</v>
      </c>
      <c r="E17" s="210">
        <v>1.888144</v>
      </c>
      <c r="F17" s="210">
        <v>14.483969999999999</v>
      </c>
      <c r="G17" s="210">
        <v>600.34671400000002</v>
      </c>
      <c r="H17" s="210">
        <v>248.239608</v>
      </c>
      <c r="I17" s="210">
        <v>28.940921000000003</v>
      </c>
      <c r="J17" s="199">
        <f t="shared" si="2"/>
        <v>1803.3583180000005</v>
      </c>
    </row>
    <row r="18" spans="1:17" x14ac:dyDescent="0.2">
      <c r="A18" s="201" t="s">
        <v>110</v>
      </c>
      <c r="B18" s="210">
        <v>390.44770199999999</v>
      </c>
      <c r="C18" s="210">
        <v>9.1680000000000011E-2</v>
      </c>
      <c r="D18" s="210">
        <v>2.2299099999999998</v>
      </c>
      <c r="E18" s="210">
        <v>1.7484680000000001</v>
      </c>
      <c r="F18" s="210">
        <v>2.2831900000000003</v>
      </c>
      <c r="G18" s="210">
        <v>185.46923899999996</v>
      </c>
      <c r="H18" s="210">
        <v>79.42663899999998</v>
      </c>
      <c r="I18" s="210">
        <v>0.45704700000000004</v>
      </c>
      <c r="J18" s="199">
        <f t="shared" si="2"/>
        <v>662.15387499999997</v>
      </c>
    </row>
    <row r="19" spans="1:17" x14ac:dyDescent="0.2">
      <c r="A19" s="242" t="s">
        <v>169</v>
      </c>
      <c r="J19" s="3"/>
    </row>
    <row r="20" spans="1:17" x14ac:dyDescent="0.2">
      <c r="A20" s="203"/>
    </row>
    <row r="32" spans="1:17" x14ac:dyDescent="0.2">
      <c r="K32" s="41"/>
      <c r="L32" s="41"/>
      <c r="M32" s="41"/>
      <c r="N32" s="41"/>
      <c r="O32" s="41"/>
      <c r="P32" s="41"/>
      <c r="Q32" s="41"/>
    </row>
  </sheetData>
  <sortState ref="A5:J18">
    <sortCondition ref="A5"/>
  </sortState>
  <mergeCells count="1">
    <mergeCell ref="B2:J2"/>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6"/>
  <dimension ref="A1:O42"/>
  <sheetViews>
    <sheetView showGridLines="0" view="pageBreakPreview" zoomScaleNormal="85" zoomScaleSheetLayoutView="100" workbookViewId="0">
      <selection activeCell="O34" sqref="O34"/>
    </sheetView>
  </sheetViews>
  <sheetFormatPr defaultColWidth="9.109375" defaultRowHeight="11.4" x14ac:dyDescent="0.2"/>
  <cols>
    <col min="1" max="1" width="38" style="74" customWidth="1"/>
    <col min="2" max="9" width="13.33203125" style="74" customWidth="1"/>
    <col min="10" max="15" width="9.109375" style="182" customWidth="1"/>
    <col min="16" max="16384" width="9.109375" style="74"/>
  </cols>
  <sheetData>
    <row r="1" spans="1:15" ht="21" x14ac:dyDescent="0.4">
      <c r="A1" s="179" t="s">
        <v>270</v>
      </c>
      <c r="I1" s="246" t="str">
        <f>'3'!N1</f>
        <v>II. čtvrtletí 2022</v>
      </c>
    </row>
    <row r="2" spans="1:15" ht="17.399999999999999" x14ac:dyDescent="0.3">
      <c r="A2" s="243" t="s">
        <v>271</v>
      </c>
    </row>
    <row r="3" spans="1:15" ht="12" customHeight="1" x14ac:dyDescent="0.2">
      <c r="E3" s="103"/>
      <c r="F3" s="103"/>
      <c r="G3" s="103"/>
    </row>
    <row r="4" spans="1:15" ht="12" x14ac:dyDescent="0.25">
      <c r="A4" s="7"/>
      <c r="B4" s="126"/>
      <c r="C4" s="126"/>
      <c r="D4" s="126"/>
    </row>
    <row r="5" spans="1:15" ht="12.75" customHeight="1" x14ac:dyDescent="0.2">
      <c r="A5" s="385">
        <v>2022</v>
      </c>
      <c r="B5" s="368" t="s">
        <v>11</v>
      </c>
      <c r="C5" s="370"/>
      <c r="D5" s="368" t="s">
        <v>12</v>
      </c>
      <c r="E5" s="370"/>
      <c r="F5" s="368" t="s">
        <v>13</v>
      </c>
      <c r="G5" s="370"/>
      <c r="H5" s="369" t="s">
        <v>7</v>
      </c>
      <c r="I5" s="369"/>
    </row>
    <row r="6" spans="1:15" ht="12" x14ac:dyDescent="0.2">
      <c r="A6" s="386"/>
      <c r="B6" s="283" t="s">
        <v>295</v>
      </c>
      <c r="C6" s="284" t="s">
        <v>296</v>
      </c>
      <c r="D6" s="283" t="s">
        <v>295</v>
      </c>
      <c r="E6" s="284" t="s">
        <v>296</v>
      </c>
      <c r="F6" s="283" t="s">
        <v>295</v>
      </c>
      <c r="G6" s="284" t="s">
        <v>296</v>
      </c>
      <c r="H6" s="302" t="s">
        <v>295</v>
      </c>
      <c r="I6" s="302" t="s">
        <v>296</v>
      </c>
      <c r="J6" s="274"/>
      <c r="O6" s="274"/>
    </row>
    <row r="7" spans="1:15" ht="13.2" x14ac:dyDescent="0.2">
      <c r="A7" s="174" t="s">
        <v>200</v>
      </c>
      <c r="B7" s="287">
        <v>2079.9359999999992</v>
      </c>
      <c r="C7" s="343">
        <v>5.400370421143106E-2</v>
      </c>
      <c r="D7" s="287">
        <v>2080.8539999999994</v>
      </c>
      <c r="E7" s="343">
        <v>5.402770760577924E-2</v>
      </c>
      <c r="F7" s="303">
        <v>2080.8539999999994</v>
      </c>
      <c r="G7" s="343">
        <v>5.4188692656236423E-2</v>
      </c>
      <c r="H7" s="195">
        <v>2080.8539999999994</v>
      </c>
      <c r="I7" s="207">
        <v>5.4188692656236423E-2</v>
      </c>
      <c r="J7" s="275"/>
      <c r="O7" s="276"/>
    </row>
    <row r="8" spans="1:15" ht="12" x14ac:dyDescent="0.2">
      <c r="A8" s="170" t="s">
        <v>161</v>
      </c>
      <c r="B8" s="287">
        <v>451215.02800000005</v>
      </c>
      <c r="C8" s="343">
        <v>3.3729988670291311E-2</v>
      </c>
      <c r="D8" s="287">
        <v>246489.17199999999</v>
      </c>
      <c r="E8" s="343">
        <v>2.6486426370191114E-2</v>
      </c>
      <c r="F8" s="303">
        <v>205426.18100000004</v>
      </c>
      <c r="G8" s="343">
        <v>2.6129879113206262E-2</v>
      </c>
      <c r="H8" s="195">
        <v>903130.38100000005</v>
      </c>
      <c r="I8" s="207">
        <v>2.9566970555865612E-2</v>
      </c>
      <c r="J8" s="275"/>
      <c r="O8" s="276"/>
    </row>
    <row r="9" spans="1:15" ht="12" x14ac:dyDescent="0.2">
      <c r="A9" s="170" t="s">
        <v>162</v>
      </c>
      <c r="B9" s="287">
        <v>354342.78899999999</v>
      </c>
      <c r="C9" s="343">
        <v>4.5911491546191473E-2</v>
      </c>
      <c r="D9" s="287">
        <v>168149.87200000003</v>
      </c>
      <c r="E9" s="343">
        <v>4.2636825110964269E-2</v>
      </c>
      <c r="F9" s="303">
        <v>132164.49800000002</v>
      </c>
      <c r="G9" s="343">
        <v>4.4282889110268564E-2</v>
      </c>
      <c r="H9" s="195">
        <v>654657.15899999999</v>
      </c>
      <c r="I9" s="208">
        <v>4.4697860122807929E-2</v>
      </c>
      <c r="J9" s="277"/>
      <c r="O9" s="278"/>
    </row>
    <row r="10" spans="1:15" x14ac:dyDescent="0.2">
      <c r="A10" s="173" t="s">
        <v>40</v>
      </c>
      <c r="B10" s="285">
        <v>0</v>
      </c>
      <c r="C10" s="344">
        <v>0</v>
      </c>
      <c r="D10" s="285">
        <v>0</v>
      </c>
      <c r="E10" s="344">
        <v>0</v>
      </c>
      <c r="F10" s="301">
        <v>0</v>
      </c>
      <c r="G10" s="347">
        <v>0</v>
      </c>
      <c r="H10" s="192">
        <v>0</v>
      </c>
      <c r="I10" s="209">
        <v>0</v>
      </c>
      <c r="J10" s="277"/>
      <c r="O10" s="278"/>
    </row>
    <row r="11" spans="1:15" x14ac:dyDescent="0.2">
      <c r="A11" s="173" t="s">
        <v>39</v>
      </c>
      <c r="B11" s="285">
        <v>3937</v>
      </c>
      <c r="C11" s="344">
        <v>7.3279699492553432E-2</v>
      </c>
      <c r="D11" s="285">
        <v>3401</v>
      </c>
      <c r="E11" s="344">
        <v>8.7258019989552627E-2</v>
      </c>
      <c r="F11" s="301">
        <v>2602</v>
      </c>
      <c r="G11" s="347">
        <v>8.2981591736181554E-2</v>
      </c>
      <c r="H11" s="192">
        <v>9940</v>
      </c>
      <c r="I11" s="209">
        <v>8.0123574734405859E-2</v>
      </c>
      <c r="J11" s="277"/>
      <c r="O11" s="278"/>
    </row>
    <row r="12" spans="1:15" x14ac:dyDescent="0.2">
      <c r="A12" s="173" t="s">
        <v>38</v>
      </c>
      <c r="B12" s="285">
        <v>0</v>
      </c>
      <c r="C12" s="344">
        <v>0</v>
      </c>
      <c r="D12" s="285">
        <v>0</v>
      </c>
      <c r="E12" s="344">
        <v>0</v>
      </c>
      <c r="F12" s="301">
        <v>0</v>
      </c>
      <c r="G12" s="347">
        <v>0</v>
      </c>
      <c r="H12" s="192">
        <v>0</v>
      </c>
      <c r="I12" s="209">
        <v>0</v>
      </c>
      <c r="J12" s="277"/>
      <c r="O12" s="278"/>
    </row>
    <row r="13" spans="1:15" x14ac:dyDescent="0.2">
      <c r="A13" s="173" t="s">
        <v>60</v>
      </c>
      <c r="B13" s="285">
        <v>0</v>
      </c>
      <c r="C13" s="344">
        <v>0</v>
      </c>
      <c r="D13" s="285">
        <v>0</v>
      </c>
      <c r="E13" s="344">
        <v>0</v>
      </c>
      <c r="F13" s="301">
        <v>528</v>
      </c>
      <c r="G13" s="347">
        <v>0.21066474302093244</v>
      </c>
      <c r="H13" s="192">
        <v>528</v>
      </c>
      <c r="I13" s="209">
        <v>5.5196764967784119E-2</v>
      </c>
      <c r="J13" s="277"/>
      <c r="O13" s="278"/>
    </row>
    <row r="14" spans="1:15" x14ac:dyDescent="0.2">
      <c r="A14" s="173" t="s">
        <v>61</v>
      </c>
      <c r="B14" s="285">
        <v>463</v>
      </c>
      <c r="C14" s="344">
        <v>0.40851475329414655</v>
      </c>
      <c r="D14" s="285">
        <v>687</v>
      </c>
      <c r="E14" s="344">
        <v>0.55982463717333375</v>
      </c>
      <c r="F14" s="301">
        <v>658</v>
      </c>
      <c r="G14" s="347">
        <v>0.58712256406595764</v>
      </c>
      <c r="H14" s="192">
        <v>1808</v>
      </c>
      <c r="I14" s="209">
        <v>0.51935159183560919</v>
      </c>
      <c r="J14" s="277"/>
      <c r="O14" s="278"/>
    </row>
    <row r="15" spans="1:15" x14ac:dyDescent="0.2">
      <c r="A15" s="173" t="s">
        <v>62</v>
      </c>
      <c r="B15" s="285">
        <v>0</v>
      </c>
      <c r="C15" s="344">
        <v>0</v>
      </c>
      <c r="D15" s="285">
        <v>0</v>
      </c>
      <c r="E15" s="344">
        <v>0</v>
      </c>
      <c r="F15" s="301">
        <v>0</v>
      </c>
      <c r="G15" s="347">
        <v>0</v>
      </c>
      <c r="H15" s="192">
        <v>0</v>
      </c>
      <c r="I15" s="209">
        <v>0</v>
      </c>
      <c r="J15" s="277"/>
      <c r="O15" s="278"/>
    </row>
    <row r="16" spans="1:15" x14ac:dyDescent="0.2">
      <c r="A16" s="173" t="s">
        <v>37</v>
      </c>
      <c r="B16" s="285">
        <v>0</v>
      </c>
      <c r="C16" s="344">
        <v>0</v>
      </c>
      <c r="D16" s="285">
        <v>0</v>
      </c>
      <c r="E16" s="344">
        <v>0</v>
      </c>
      <c r="F16" s="301">
        <v>0</v>
      </c>
      <c r="G16" s="347">
        <v>0</v>
      </c>
      <c r="H16" s="192">
        <v>0</v>
      </c>
      <c r="I16" s="209">
        <v>0</v>
      </c>
      <c r="J16" s="277"/>
      <c r="O16" s="278"/>
    </row>
    <row r="17" spans="1:15" x14ac:dyDescent="0.2">
      <c r="A17" s="173" t="s">
        <v>72</v>
      </c>
      <c r="B17" s="285">
        <v>0</v>
      </c>
      <c r="C17" s="344">
        <v>0</v>
      </c>
      <c r="D17" s="285">
        <v>0</v>
      </c>
      <c r="E17" s="344">
        <v>0</v>
      </c>
      <c r="F17" s="301">
        <v>0</v>
      </c>
      <c r="G17" s="347">
        <v>0</v>
      </c>
      <c r="H17" s="192">
        <v>0</v>
      </c>
      <c r="I17" s="209">
        <v>0</v>
      </c>
      <c r="J17" s="277"/>
      <c r="O17" s="278"/>
    </row>
    <row r="18" spans="1:15" x14ac:dyDescent="0.2">
      <c r="A18" s="173" t="s">
        <v>36</v>
      </c>
      <c r="B18" s="285">
        <v>0</v>
      </c>
      <c r="C18" s="344">
        <v>0</v>
      </c>
      <c r="D18" s="285">
        <v>0</v>
      </c>
      <c r="E18" s="344">
        <v>0</v>
      </c>
      <c r="F18" s="301">
        <v>0</v>
      </c>
      <c r="G18" s="347">
        <v>0</v>
      </c>
      <c r="H18" s="192">
        <v>0</v>
      </c>
      <c r="I18" s="209">
        <v>0</v>
      </c>
      <c r="O18" s="278"/>
    </row>
    <row r="19" spans="1:15" x14ac:dyDescent="0.2">
      <c r="A19" s="173" t="s">
        <v>35</v>
      </c>
      <c r="B19" s="285">
        <v>0</v>
      </c>
      <c r="C19" s="344">
        <v>0</v>
      </c>
      <c r="D19" s="285">
        <v>0</v>
      </c>
      <c r="E19" s="344">
        <v>0</v>
      </c>
      <c r="F19" s="301">
        <v>0</v>
      </c>
      <c r="G19" s="347">
        <v>0</v>
      </c>
      <c r="H19" s="192">
        <v>0</v>
      </c>
      <c r="I19" s="209">
        <v>0</v>
      </c>
      <c r="O19" s="278"/>
    </row>
    <row r="20" spans="1:15" x14ac:dyDescent="0.2">
      <c r="A20" s="173" t="s">
        <v>34</v>
      </c>
      <c r="B20" s="285">
        <v>0</v>
      </c>
      <c r="C20" s="344">
        <v>0</v>
      </c>
      <c r="D20" s="285">
        <v>0</v>
      </c>
      <c r="E20" s="344">
        <v>0</v>
      </c>
      <c r="F20" s="301">
        <v>0</v>
      </c>
      <c r="G20" s="347">
        <v>0</v>
      </c>
      <c r="H20" s="192">
        <v>0</v>
      </c>
      <c r="I20" s="209">
        <v>0</v>
      </c>
      <c r="O20" s="278"/>
    </row>
    <row r="21" spans="1:15" x14ac:dyDescent="0.2">
      <c r="A21" s="173" t="s">
        <v>33</v>
      </c>
      <c r="B21" s="285">
        <v>57530</v>
      </c>
      <c r="C21" s="344">
        <v>0.31373920986119308</v>
      </c>
      <c r="D21" s="285">
        <v>55633</v>
      </c>
      <c r="E21" s="344">
        <v>0.25867449270544568</v>
      </c>
      <c r="F21" s="301">
        <v>55146</v>
      </c>
      <c r="G21" s="347">
        <v>0.30989821575369009</v>
      </c>
      <c r="H21" s="192">
        <v>168309</v>
      </c>
      <c r="I21" s="209">
        <v>0.29200686720383195</v>
      </c>
      <c r="O21" s="278"/>
    </row>
    <row r="22" spans="1:15" x14ac:dyDescent="0.2">
      <c r="A22" s="173" t="s">
        <v>32</v>
      </c>
      <c r="B22" s="285">
        <v>0</v>
      </c>
      <c r="C22" s="344">
        <v>0</v>
      </c>
      <c r="D22" s="285">
        <v>0</v>
      </c>
      <c r="E22" s="344">
        <v>0</v>
      </c>
      <c r="F22" s="301">
        <v>0</v>
      </c>
      <c r="G22" s="347">
        <v>0</v>
      </c>
      <c r="H22" s="192">
        <v>0</v>
      </c>
      <c r="I22" s="209">
        <v>0</v>
      </c>
      <c r="O22" s="278"/>
    </row>
    <row r="23" spans="1:15" x14ac:dyDescent="0.2">
      <c r="A23" s="173" t="s">
        <v>3</v>
      </c>
      <c r="B23" s="285">
        <v>0</v>
      </c>
      <c r="C23" s="344">
        <v>0</v>
      </c>
      <c r="D23" s="285">
        <v>0</v>
      </c>
      <c r="E23" s="344">
        <v>0</v>
      </c>
      <c r="F23" s="301">
        <v>0</v>
      </c>
      <c r="G23" s="347">
        <v>0</v>
      </c>
      <c r="H23" s="192">
        <v>0</v>
      </c>
      <c r="I23" s="209">
        <v>0</v>
      </c>
      <c r="O23" s="278"/>
    </row>
    <row r="24" spans="1:15" x14ac:dyDescent="0.2">
      <c r="A24" s="173" t="s">
        <v>31</v>
      </c>
      <c r="B24" s="285">
        <v>113</v>
      </c>
      <c r="C24" s="344">
        <v>2.3334781466467528E-3</v>
      </c>
      <c r="D24" s="285">
        <v>0</v>
      </c>
      <c r="E24" s="344">
        <v>0</v>
      </c>
      <c r="F24" s="301">
        <v>0</v>
      </c>
      <c r="G24" s="347">
        <v>0</v>
      </c>
      <c r="H24" s="192">
        <v>113</v>
      </c>
      <c r="I24" s="209">
        <v>1.9731042148422033E-3</v>
      </c>
      <c r="O24" s="278"/>
    </row>
    <row r="25" spans="1:15" x14ac:dyDescent="0.2">
      <c r="A25" s="173" t="s">
        <v>30</v>
      </c>
      <c r="B25" s="285">
        <v>292299.78899999999</v>
      </c>
      <c r="C25" s="344">
        <v>0.14421186507547301</v>
      </c>
      <c r="D25" s="285">
        <v>108428.87200000002</v>
      </c>
      <c r="E25" s="344">
        <v>0.10680355749911088</v>
      </c>
      <c r="F25" s="301">
        <v>73230.498000000007</v>
      </c>
      <c r="G25" s="347">
        <v>9.7586679324818168E-2</v>
      </c>
      <c r="H25" s="192">
        <v>473959.15900000004</v>
      </c>
      <c r="I25" s="209">
        <v>0.12497241436661061</v>
      </c>
      <c r="O25" s="277"/>
    </row>
    <row r="26" spans="1:15" ht="13.5" customHeight="1" x14ac:dyDescent="0.2">
      <c r="A26" s="171" t="s">
        <v>187</v>
      </c>
      <c r="B26" s="287">
        <v>850741</v>
      </c>
      <c r="C26" s="343"/>
      <c r="D26" s="287">
        <v>333762</v>
      </c>
      <c r="E26" s="343"/>
      <c r="F26" s="303">
        <v>215061</v>
      </c>
      <c r="G26" s="343"/>
      <c r="H26" s="195">
        <v>1399564</v>
      </c>
      <c r="I26" s="208"/>
      <c r="O26" s="279"/>
    </row>
    <row r="27" spans="1:15" ht="13.5" customHeight="1" x14ac:dyDescent="0.2">
      <c r="A27" s="171" t="s">
        <v>291</v>
      </c>
      <c r="B27" s="287">
        <v>1058385.6740000001</v>
      </c>
      <c r="C27" s="343">
        <v>0.15093707475635701</v>
      </c>
      <c r="D27" s="287">
        <v>424865.7680000001</v>
      </c>
      <c r="E27" s="343">
        <v>0.12394280998880734</v>
      </c>
      <c r="F27" s="303">
        <v>261495.55899999998</v>
      </c>
      <c r="G27" s="343">
        <v>0.10428828388694669</v>
      </c>
      <c r="H27" s="195">
        <v>1744747.0010000002</v>
      </c>
      <c r="I27" s="208">
        <v>0.13475606994637263</v>
      </c>
      <c r="O27" s="279"/>
    </row>
    <row r="28" spans="1:15" ht="12.75" customHeight="1" x14ac:dyDescent="0.2">
      <c r="A28" s="173" t="s">
        <v>26</v>
      </c>
      <c r="B28" s="285">
        <v>31029.642</v>
      </c>
      <c r="C28" s="344">
        <v>1.6723049088843076E-2</v>
      </c>
      <c r="D28" s="285">
        <v>11430.594999999999</v>
      </c>
      <c r="E28" s="344">
        <v>8.169679565917071E-3</v>
      </c>
      <c r="F28" s="301">
        <v>7259.4080000000004</v>
      </c>
      <c r="G28" s="344">
        <v>6.1928662882680605E-3</v>
      </c>
      <c r="H28" s="192">
        <v>49719.645000000004</v>
      </c>
      <c r="I28" s="209">
        <v>1.1231329119025593E-2</v>
      </c>
      <c r="O28" s="279"/>
    </row>
    <row r="29" spans="1:15" ht="12.75" customHeight="1" x14ac:dyDescent="0.2">
      <c r="A29" s="173" t="s">
        <v>0</v>
      </c>
      <c r="B29" s="285">
        <v>2668.7860000000001</v>
      </c>
      <c r="C29" s="344">
        <v>2.064438177197658E-2</v>
      </c>
      <c r="D29" s="285">
        <v>1053.6769999999999</v>
      </c>
      <c r="E29" s="344">
        <v>1.6234641716038931E-2</v>
      </c>
      <c r="F29" s="301">
        <v>537.68100000000004</v>
      </c>
      <c r="G29" s="344">
        <v>1.1226947664455542E-2</v>
      </c>
      <c r="H29" s="192">
        <v>4260.1440000000002</v>
      </c>
      <c r="I29" s="209">
        <v>1.7598867841134094E-2</v>
      </c>
      <c r="O29" s="279"/>
    </row>
    <row r="30" spans="1:15" ht="12.75" customHeight="1" x14ac:dyDescent="0.2">
      <c r="A30" s="173" t="s">
        <v>1</v>
      </c>
      <c r="B30" s="285">
        <v>24802.735000000001</v>
      </c>
      <c r="C30" s="344">
        <v>0.37806000876209889</v>
      </c>
      <c r="D30" s="285">
        <v>5290.0830000000005</v>
      </c>
      <c r="E30" s="344">
        <v>0.36467825920910185</v>
      </c>
      <c r="F30" s="301">
        <v>2594.1990000000001</v>
      </c>
      <c r="G30" s="344">
        <v>0.40258825457393022</v>
      </c>
      <c r="H30" s="192">
        <v>32687.017</v>
      </c>
      <c r="I30" s="209">
        <v>0.37764336498444528</v>
      </c>
      <c r="O30" s="279"/>
    </row>
    <row r="31" spans="1:15" ht="12.75" customHeight="1" x14ac:dyDescent="0.2">
      <c r="A31" s="173" t="s">
        <v>2</v>
      </c>
      <c r="B31" s="285">
        <v>4445.8879999999999</v>
      </c>
      <c r="C31" s="344">
        <v>0.19282895883358009</v>
      </c>
      <c r="D31" s="285">
        <v>1538.6030000000001</v>
      </c>
      <c r="E31" s="344">
        <v>0.19897123819847187</v>
      </c>
      <c r="F31" s="301">
        <v>618.65800000000002</v>
      </c>
      <c r="G31" s="344">
        <v>0.1491968458894769</v>
      </c>
      <c r="H31" s="192">
        <v>6603.1490000000003</v>
      </c>
      <c r="I31" s="209">
        <v>0.18900970708822221</v>
      </c>
    </row>
    <row r="32" spans="1:15" x14ac:dyDescent="0.2">
      <c r="A32" s="173" t="s">
        <v>6</v>
      </c>
      <c r="B32" s="285">
        <v>449.80600000000004</v>
      </c>
      <c r="C32" s="344">
        <v>1.1875572484459657E-2</v>
      </c>
      <c r="D32" s="285">
        <v>330.68899999999996</v>
      </c>
      <c r="E32" s="344">
        <v>1.5960206556170933E-2</v>
      </c>
      <c r="F32" s="301">
        <v>59.21</v>
      </c>
      <c r="G32" s="344">
        <v>4.3646024183332469E-3</v>
      </c>
      <c r="H32" s="192">
        <v>839.70500000000004</v>
      </c>
      <c r="I32" s="209">
        <v>1.1636367738238522E-2</v>
      </c>
    </row>
    <row r="33" spans="1:9" x14ac:dyDescent="0.2">
      <c r="A33" s="173" t="s">
        <v>25</v>
      </c>
      <c r="B33" s="285">
        <v>566653.18900000001</v>
      </c>
      <c r="C33" s="344">
        <v>0.18620434740913902</v>
      </c>
      <c r="D33" s="285">
        <v>242578.81700000001</v>
      </c>
      <c r="E33" s="344">
        <v>0.19627383737023477</v>
      </c>
      <c r="F33" s="301">
        <v>163907.06899999999</v>
      </c>
      <c r="G33" s="344">
        <v>0.19497226736571072</v>
      </c>
      <c r="H33" s="192">
        <v>973139.07500000007</v>
      </c>
      <c r="I33" s="209">
        <v>0.19007483565845779</v>
      </c>
    </row>
    <row r="34" spans="1:9" x14ac:dyDescent="0.2">
      <c r="A34" s="173" t="s">
        <v>5</v>
      </c>
      <c r="B34" s="285">
        <v>417912.42600000004</v>
      </c>
      <c r="C34" s="344">
        <v>0.24608684108246695</v>
      </c>
      <c r="D34" s="285">
        <v>159507.37100000001</v>
      </c>
      <c r="E34" s="344">
        <v>0.253249065528729</v>
      </c>
      <c r="F34" s="301">
        <v>85695.978999999992</v>
      </c>
      <c r="G34" s="344">
        <v>0.2304089292472902</v>
      </c>
      <c r="H34" s="192">
        <v>663115.77600000007</v>
      </c>
      <c r="I34" s="209">
        <v>0.24559795254624892</v>
      </c>
    </row>
    <row r="35" spans="1:9" x14ac:dyDescent="0.2">
      <c r="A35" s="173" t="s">
        <v>3</v>
      </c>
      <c r="B35" s="285">
        <v>10423.201999999999</v>
      </c>
      <c r="C35" s="344">
        <v>6.5400708833818724E-2</v>
      </c>
      <c r="D35" s="285">
        <v>3135.933</v>
      </c>
      <c r="E35" s="344">
        <v>5.6868473847314784E-2</v>
      </c>
      <c r="F35" s="301">
        <v>823.35500000000002</v>
      </c>
      <c r="G35" s="344">
        <v>1.6284084155224487E-2</v>
      </c>
      <c r="H35" s="192">
        <v>14382.489999999998</v>
      </c>
      <c r="I35" s="209">
        <v>5.4257166010044787E-2</v>
      </c>
    </row>
    <row r="36" spans="1:9" ht="12" customHeight="1" x14ac:dyDescent="0.2">
      <c r="A36" s="193" t="s">
        <v>186</v>
      </c>
      <c r="B36" s="71"/>
      <c r="C36" s="8"/>
      <c r="E36" s="103"/>
      <c r="F36" s="103"/>
      <c r="G36" s="103"/>
      <c r="I36" s="3"/>
    </row>
    <row r="37" spans="1:9" x14ac:dyDescent="0.2">
      <c r="A37" s="193"/>
      <c r="B37" s="71"/>
    </row>
    <row r="38" spans="1:9" x14ac:dyDescent="0.2">
      <c r="A38" s="103" t="s">
        <v>166</v>
      </c>
      <c r="B38" s="104">
        <f>+I7</f>
        <v>5.4188692656236423E-2</v>
      </c>
      <c r="C38" s="93" t="str">
        <f>+B5</f>
        <v>Duben</v>
      </c>
      <c r="D38" s="103" t="str">
        <f>+D5</f>
        <v>Květen</v>
      </c>
      <c r="E38" s="103" t="str">
        <f>+F5</f>
        <v>Červen</v>
      </c>
    </row>
    <row r="39" spans="1:9" x14ac:dyDescent="0.2">
      <c r="A39" s="103" t="s">
        <v>59</v>
      </c>
      <c r="B39" s="104">
        <f t="shared" ref="B39:B40" si="0">+I8</f>
        <v>2.9566970555865612E-2</v>
      </c>
      <c r="C39" s="93"/>
      <c r="D39" s="103"/>
      <c r="E39" s="103"/>
    </row>
    <row r="40" spans="1:9" x14ac:dyDescent="0.2">
      <c r="A40" s="103" t="s">
        <v>116</v>
      </c>
      <c r="B40" s="104">
        <f t="shared" si="0"/>
        <v>4.4697860122807929E-2</v>
      </c>
      <c r="C40" s="93"/>
      <c r="D40" s="103"/>
      <c r="E40" s="103"/>
      <c r="H40" s="116">
        <f>I7</f>
        <v>5.4188692656236423E-2</v>
      </c>
    </row>
    <row r="41" spans="1:9" ht="12" x14ac:dyDescent="0.25">
      <c r="B41" s="120"/>
      <c r="C41" s="120"/>
      <c r="H41" s="116">
        <f>I8</f>
        <v>2.9566970555865612E-2</v>
      </c>
    </row>
    <row r="42" spans="1:9" x14ac:dyDescent="0.2">
      <c r="B42" s="78"/>
      <c r="C42" s="78"/>
      <c r="H42" s="116">
        <f>I9</f>
        <v>4.4697860122807929E-2</v>
      </c>
    </row>
  </sheetData>
  <mergeCells count="5">
    <mergeCell ref="A5:A6"/>
    <mergeCell ref="B5:C5"/>
    <mergeCell ref="D5:E5"/>
    <mergeCell ref="F5:G5"/>
    <mergeCell ref="H5:I5"/>
  </mergeCells>
  <conditionalFormatting sqref="C10:C25 C28:C35 E10:E25 E28:E35 G10:G25 G28:G35 I10:I25 I28:I35">
    <cfRule type="dataBar" priority="2">
      <dataBar>
        <cfvo type="num" val="0"/>
        <cfvo type="num" val="1"/>
        <color theme="9"/>
      </dataBar>
      <extLst>
        <ext xmlns:x14="http://schemas.microsoft.com/office/spreadsheetml/2009/9/main" uri="{B025F937-C7B1-47D3-B67F-A62EFF666E3E}">
          <x14:id>{434664EA-4D25-45A7-8C03-F8AE07084FA9}</x14:id>
        </ext>
      </extLst>
    </cfRule>
  </conditionalFormatting>
  <pageMargins left="0.31496062992125984" right="0.31496062992125984" top="0.35433070866141736" bottom="0.35433070866141736" header="0.31496062992125984" footer="0.19685039370078741"/>
  <pageSetup paperSize="9" scale="9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434664EA-4D25-45A7-8C03-F8AE07084FA9}">
            <x14:dataBar minLength="0" maxLength="100" gradient="0" direction="rightToLeft">
              <x14:cfvo type="num">
                <xm:f>0</xm:f>
              </x14:cfvo>
              <x14:cfvo type="num">
                <xm:f>1</xm:f>
              </x14:cfvo>
              <x14:negativeFillColor rgb="FFFF0000"/>
              <x14:axisColor rgb="FF000000"/>
            </x14:dataBar>
          </x14:cfRule>
          <xm:sqref>C10:C25 C28:C35 E10:E25 E28:E35 G10:G25 G28:G35 I10:I25 I28:I35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20"/>
  <dimension ref="A1:O41"/>
  <sheetViews>
    <sheetView showGridLines="0" view="pageBreakPreview" topLeftCell="A16" zoomScaleNormal="70" zoomScaleSheetLayoutView="100" workbookViewId="0">
      <selection activeCell="K39" sqref="K39"/>
    </sheetView>
  </sheetViews>
  <sheetFormatPr defaultColWidth="9.109375" defaultRowHeight="11.4" x14ac:dyDescent="0.2"/>
  <cols>
    <col min="1" max="1" width="31.6640625" style="74" customWidth="1"/>
    <col min="2" max="9" width="13.33203125" style="74" customWidth="1"/>
    <col min="10" max="15" width="9.109375" style="74" customWidth="1"/>
    <col min="16" max="16384" width="9.109375" style="74"/>
  </cols>
  <sheetData>
    <row r="1" spans="1:15" ht="17.399999999999999" x14ac:dyDescent="0.3">
      <c r="A1" s="243" t="s">
        <v>272</v>
      </c>
      <c r="I1" s="246" t="str">
        <f>'3'!N1</f>
        <v>II. čtvrtletí 2022</v>
      </c>
    </row>
    <row r="2" spans="1:15" ht="1.5" customHeight="1" x14ac:dyDescent="0.2">
      <c r="E2" s="103"/>
      <c r="F2" s="103"/>
      <c r="G2" s="103"/>
    </row>
    <row r="3" spans="1:15" ht="12" customHeight="1" x14ac:dyDescent="0.2">
      <c r="E3" s="103"/>
      <c r="F3" s="103"/>
      <c r="G3" s="103"/>
    </row>
    <row r="4" spans="1:15" ht="12" x14ac:dyDescent="0.25">
      <c r="A4" s="131"/>
      <c r="B4" s="126"/>
      <c r="C4" s="126"/>
      <c r="D4" s="126"/>
    </row>
    <row r="5" spans="1:15" ht="12.75" customHeight="1" x14ac:dyDescent="0.2">
      <c r="A5" s="385">
        <v>2022</v>
      </c>
      <c r="B5" s="368" t="s">
        <v>11</v>
      </c>
      <c r="C5" s="370"/>
      <c r="D5" s="368" t="s">
        <v>12</v>
      </c>
      <c r="E5" s="370"/>
      <c r="F5" s="368" t="s">
        <v>13</v>
      </c>
      <c r="G5" s="370"/>
      <c r="H5" s="368" t="s">
        <v>7</v>
      </c>
      <c r="I5" s="369"/>
    </row>
    <row r="6" spans="1:15" ht="12" x14ac:dyDescent="0.2">
      <c r="A6" s="386"/>
      <c r="B6" s="283" t="s">
        <v>295</v>
      </c>
      <c r="C6" s="284" t="s">
        <v>296</v>
      </c>
      <c r="D6" s="283" t="s">
        <v>295</v>
      </c>
      <c r="E6" s="284" t="s">
        <v>296</v>
      </c>
      <c r="F6" s="283" t="s">
        <v>295</v>
      </c>
      <c r="G6" s="284" t="s">
        <v>296</v>
      </c>
      <c r="H6" s="283" t="s">
        <v>295</v>
      </c>
      <c r="I6" s="302" t="s">
        <v>296</v>
      </c>
      <c r="J6" s="109"/>
      <c r="O6" s="109"/>
    </row>
    <row r="7" spans="1:15" ht="13.2" x14ac:dyDescent="0.2">
      <c r="A7" s="170" t="s">
        <v>200</v>
      </c>
      <c r="B7" s="289">
        <v>2121.3090000000011</v>
      </c>
      <c r="C7" s="345">
        <v>5.5077917674893222E-2</v>
      </c>
      <c r="D7" s="289">
        <v>2121.3090000000011</v>
      </c>
      <c r="E7" s="345">
        <v>5.5078089281375843E-2</v>
      </c>
      <c r="F7" s="289">
        <v>2121.3090000000011</v>
      </c>
      <c r="G7" s="345">
        <v>5.5242204128645417E-2</v>
      </c>
      <c r="H7" s="198">
        <v>2121.3090000000011</v>
      </c>
      <c r="I7" s="204">
        <v>5.5242204128645417E-2</v>
      </c>
      <c r="J7" s="111"/>
      <c r="O7" s="60"/>
    </row>
    <row r="8" spans="1:15" ht="12" x14ac:dyDescent="0.2">
      <c r="A8" s="170" t="s">
        <v>161</v>
      </c>
      <c r="B8" s="289">
        <v>672924.20899999968</v>
      </c>
      <c r="C8" s="345">
        <v>5.030356822586754E-2</v>
      </c>
      <c r="D8" s="289">
        <v>409428.45800000004</v>
      </c>
      <c r="E8" s="345">
        <v>4.3995022656321339E-2</v>
      </c>
      <c r="F8" s="289">
        <v>291715.22700000007</v>
      </c>
      <c r="G8" s="345">
        <v>3.7105706682010138E-2</v>
      </c>
      <c r="H8" s="198">
        <v>1374067.8939999999</v>
      </c>
      <c r="I8" s="204">
        <v>4.4984673108520154E-2</v>
      </c>
      <c r="J8" s="111"/>
      <c r="O8" s="60"/>
    </row>
    <row r="9" spans="1:15" ht="12" x14ac:dyDescent="0.2">
      <c r="A9" s="170" t="s">
        <v>162</v>
      </c>
      <c r="B9" s="289">
        <v>436402.28399999999</v>
      </c>
      <c r="C9" s="345">
        <v>5.6543777366398304E-2</v>
      </c>
      <c r="D9" s="289">
        <v>218448.19999999998</v>
      </c>
      <c r="E9" s="345">
        <v>5.5390691580216853E-2</v>
      </c>
      <c r="F9" s="289">
        <v>153392.65300000002</v>
      </c>
      <c r="G9" s="345">
        <v>5.1395571018844295E-2</v>
      </c>
      <c r="H9" s="198">
        <v>808243.13699999999</v>
      </c>
      <c r="I9" s="205">
        <v>5.5184210828809532E-2</v>
      </c>
      <c r="J9" s="101"/>
      <c r="O9" s="104"/>
    </row>
    <row r="10" spans="1:15" x14ac:dyDescent="0.2">
      <c r="A10" s="173" t="s">
        <v>40</v>
      </c>
      <c r="B10" s="291">
        <v>130512.73</v>
      </c>
      <c r="C10" s="346">
        <v>0.172268986343484</v>
      </c>
      <c r="D10" s="291">
        <v>79547.182000000001</v>
      </c>
      <c r="E10" s="346">
        <v>0.16633712904758624</v>
      </c>
      <c r="F10" s="291">
        <v>54801.311000000002</v>
      </c>
      <c r="G10" s="346">
        <v>0.16252225986410673</v>
      </c>
      <c r="H10" s="199">
        <v>264861.223</v>
      </c>
      <c r="I10" s="206">
        <v>0.16837630594338282</v>
      </c>
      <c r="J10" s="101"/>
      <c r="O10" s="127"/>
    </row>
    <row r="11" spans="1:15" x14ac:dyDescent="0.2">
      <c r="A11" s="173" t="s">
        <v>39</v>
      </c>
      <c r="B11" s="291">
        <v>9674.0780000000013</v>
      </c>
      <c r="C11" s="346">
        <v>0.18006439642050356</v>
      </c>
      <c r="D11" s="291">
        <v>7614.4750000000013</v>
      </c>
      <c r="E11" s="346">
        <v>0.19536136776240778</v>
      </c>
      <c r="F11" s="291">
        <v>5850.7630000000008</v>
      </c>
      <c r="G11" s="346">
        <v>0.1865894030019819</v>
      </c>
      <c r="H11" s="199">
        <v>23139.316000000006</v>
      </c>
      <c r="I11" s="206">
        <v>0.18651958901700541</v>
      </c>
      <c r="J11" s="101"/>
      <c r="O11" s="127"/>
    </row>
    <row r="12" spans="1:15" x14ac:dyDescent="0.2">
      <c r="A12" s="173" t="s">
        <v>38</v>
      </c>
      <c r="B12" s="291">
        <v>0</v>
      </c>
      <c r="C12" s="346">
        <v>0</v>
      </c>
      <c r="D12" s="291">
        <v>0</v>
      </c>
      <c r="E12" s="346">
        <v>0</v>
      </c>
      <c r="F12" s="291">
        <v>0</v>
      </c>
      <c r="G12" s="346">
        <v>0</v>
      </c>
      <c r="H12" s="199">
        <v>0</v>
      </c>
      <c r="I12" s="206">
        <v>0</v>
      </c>
      <c r="J12" s="101"/>
      <c r="O12" s="127"/>
    </row>
    <row r="13" spans="1:15" x14ac:dyDescent="0.2">
      <c r="A13" s="173" t="s">
        <v>60</v>
      </c>
      <c r="B13" s="291">
        <v>0</v>
      </c>
      <c r="C13" s="346">
        <v>0</v>
      </c>
      <c r="D13" s="291">
        <v>0</v>
      </c>
      <c r="E13" s="346">
        <v>0</v>
      </c>
      <c r="F13" s="291">
        <v>0</v>
      </c>
      <c r="G13" s="346">
        <v>0</v>
      </c>
      <c r="H13" s="199">
        <v>0</v>
      </c>
      <c r="I13" s="206">
        <v>0</v>
      </c>
      <c r="J13" s="101"/>
      <c r="O13" s="127"/>
    </row>
    <row r="14" spans="1:15" x14ac:dyDescent="0.2">
      <c r="A14" s="173" t="s">
        <v>61</v>
      </c>
      <c r="B14" s="291">
        <v>0</v>
      </c>
      <c r="C14" s="346">
        <v>0</v>
      </c>
      <c r="D14" s="291">
        <v>0</v>
      </c>
      <c r="E14" s="346">
        <v>0</v>
      </c>
      <c r="F14" s="291">
        <v>0</v>
      </c>
      <c r="G14" s="346">
        <v>0</v>
      </c>
      <c r="H14" s="199">
        <v>0</v>
      </c>
      <c r="I14" s="206">
        <v>0</v>
      </c>
      <c r="J14" s="101"/>
      <c r="O14" s="127"/>
    </row>
    <row r="15" spans="1:15" x14ac:dyDescent="0.2">
      <c r="A15" s="173" t="s">
        <v>62</v>
      </c>
      <c r="B15" s="291">
        <v>0</v>
      </c>
      <c r="C15" s="346">
        <v>0</v>
      </c>
      <c r="D15" s="291">
        <v>0</v>
      </c>
      <c r="E15" s="346">
        <v>0</v>
      </c>
      <c r="F15" s="291">
        <v>0</v>
      </c>
      <c r="G15" s="346">
        <v>0</v>
      </c>
      <c r="H15" s="199">
        <v>0</v>
      </c>
      <c r="I15" s="206">
        <v>0</v>
      </c>
      <c r="J15" s="101"/>
      <c r="O15" s="127"/>
    </row>
    <row r="16" spans="1:15" x14ac:dyDescent="0.2">
      <c r="A16" s="173" t="s">
        <v>37</v>
      </c>
      <c r="B16" s="291">
        <v>221114.74800000002</v>
      </c>
      <c r="C16" s="346">
        <v>6.4134682272741175E-2</v>
      </c>
      <c r="D16" s="291">
        <v>94408.713000000003</v>
      </c>
      <c r="E16" s="346">
        <v>6.0045086518192681E-2</v>
      </c>
      <c r="F16" s="291">
        <v>63760.148000000001</v>
      </c>
      <c r="G16" s="346">
        <v>5.3296006911773899E-2</v>
      </c>
      <c r="H16" s="199">
        <v>379283.609</v>
      </c>
      <c r="I16" s="206">
        <v>6.1014369281643006E-2</v>
      </c>
      <c r="J16" s="101"/>
      <c r="O16" s="127"/>
    </row>
    <row r="17" spans="1:15" x14ac:dyDescent="0.2">
      <c r="A17" s="173" t="s">
        <v>72</v>
      </c>
      <c r="B17" s="291">
        <v>19395.54</v>
      </c>
      <c r="C17" s="346">
        <v>0.84215951563824309</v>
      </c>
      <c r="D17" s="291">
        <v>8399.94</v>
      </c>
      <c r="E17" s="346">
        <v>0.8185584108939209</v>
      </c>
      <c r="F17" s="291">
        <v>5838.86</v>
      </c>
      <c r="G17" s="346">
        <v>0.80936776590288473</v>
      </c>
      <c r="H17" s="199">
        <v>33634.340000000004</v>
      </c>
      <c r="I17" s="206">
        <v>0.83034037093625757</v>
      </c>
      <c r="J17" s="101"/>
      <c r="O17" s="127"/>
    </row>
    <row r="18" spans="1:15" x14ac:dyDescent="0.2">
      <c r="A18" s="173" t="s">
        <v>36</v>
      </c>
      <c r="B18" s="291">
        <v>0</v>
      </c>
      <c r="C18" s="346">
        <v>0</v>
      </c>
      <c r="D18" s="291">
        <v>0</v>
      </c>
      <c r="E18" s="346">
        <v>0</v>
      </c>
      <c r="F18" s="291">
        <v>0</v>
      </c>
      <c r="G18" s="346">
        <v>0</v>
      </c>
      <c r="H18" s="199">
        <v>0</v>
      </c>
      <c r="I18" s="206">
        <v>0</v>
      </c>
      <c r="J18" s="101"/>
      <c r="O18" s="127"/>
    </row>
    <row r="19" spans="1:15" x14ac:dyDescent="0.2">
      <c r="A19" s="173" t="s">
        <v>35</v>
      </c>
      <c r="B19" s="291">
        <v>0</v>
      </c>
      <c r="C19" s="346">
        <v>0</v>
      </c>
      <c r="D19" s="291">
        <v>0</v>
      </c>
      <c r="E19" s="346">
        <v>0</v>
      </c>
      <c r="F19" s="291">
        <v>0</v>
      </c>
      <c r="G19" s="346">
        <v>0</v>
      </c>
      <c r="H19" s="199">
        <v>0</v>
      </c>
      <c r="I19" s="206">
        <v>0</v>
      </c>
      <c r="J19" s="101"/>
      <c r="O19" s="127"/>
    </row>
    <row r="20" spans="1:15" x14ac:dyDescent="0.2">
      <c r="A20" s="173" t="s">
        <v>34</v>
      </c>
      <c r="B20" s="291">
        <v>0</v>
      </c>
      <c r="C20" s="346">
        <v>0</v>
      </c>
      <c r="D20" s="291">
        <v>0.35399999999999998</v>
      </c>
      <c r="E20" s="346">
        <v>2.3715081384933956E-4</v>
      </c>
      <c r="F20" s="291">
        <v>2602.52</v>
      </c>
      <c r="G20" s="346">
        <v>0.68388043785880448</v>
      </c>
      <c r="H20" s="199">
        <v>2602.8739999999998</v>
      </c>
      <c r="I20" s="206">
        <v>0.34591498877150506</v>
      </c>
      <c r="J20" s="101"/>
      <c r="O20" s="127"/>
    </row>
    <row r="21" spans="1:15" x14ac:dyDescent="0.2">
      <c r="A21" s="173" t="s">
        <v>33</v>
      </c>
      <c r="B21" s="291">
        <v>0</v>
      </c>
      <c r="C21" s="346">
        <v>0</v>
      </c>
      <c r="D21" s="291">
        <v>0</v>
      </c>
      <c r="E21" s="346">
        <v>0</v>
      </c>
      <c r="F21" s="291">
        <v>0</v>
      </c>
      <c r="G21" s="346">
        <v>0</v>
      </c>
      <c r="H21" s="199">
        <v>0</v>
      </c>
      <c r="I21" s="206">
        <v>0</v>
      </c>
      <c r="J21" s="101"/>
      <c r="O21" s="127"/>
    </row>
    <row r="22" spans="1:15" x14ac:dyDescent="0.2">
      <c r="A22" s="173" t="s">
        <v>32</v>
      </c>
      <c r="B22" s="291">
        <v>62.02</v>
      </c>
      <c r="C22" s="346">
        <v>1.917475988699098E-4</v>
      </c>
      <c r="D22" s="291">
        <v>27.905999999999999</v>
      </c>
      <c r="E22" s="346">
        <v>1.2028935603300584E-4</v>
      </c>
      <c r="F22" s="291">
        <v>17.823</v>
      </c>
      <c r="G22" s="346">
        <v>9.3832496805454393E-5</v>
      </c>
      <c r="H22" s="199">
        <v>107.749</v>
      </c>
      <c r="I22" s="206">
        <v>1.4455550846736347E-4</v>
      </c>
      <c r="J22" s="101"/>
      <c r="O22" s="127"/>
    </row>
    <row r="23" spans="1:15" x14ac:dyDescent="0.2">
      <c r="A23" s="173" t="s">
        <v>3</v>
      </c>
      <c r="B23" s="291">
        <v>0</v>
      </c>
      <c r="C23" s="346">
        <v>0</v>
      </c>
      <c r="D23" s="291">
        <v>0</v>
      </c>
      <c r="E23" s="346">
        <v>0</v>
      </c>
      <c r="F23" s="291">
        <v>0</v>
      </c>
      <c r="G23" s="346">
        <v>0</v>
      </c>
      <c r="H23" s="199">
        <v>0</v>
      </c>
      <c r="I23" s="206">
        <v>0</v>
      </c>
      <c r="J23" s="101"/>
      <c r="O23" s="127"/>
    </row>
    <row r="24" spans="1:15" x14ac:dyDescent="0.2">
      <c r="A24" s="173" t="s">
        <v>31</v>
      </c>
      <c r="B24" s="291">
        <v>11654.907999999999</v>
      </c>
      <c r="C24" s="346">
        <v>0.24067675326706559</v>
      </c>
      <c r="D24" s="291">
        <v>2087.21</v>
      </c>
      <c r="E24" s="346">
        <v>0.3296238717795813</v>
      </c>
      <c r="F24" s="291">
        <v>11.054</v>
      </c>
      <c r="G24" s="346">
        <v>4.3996002389650787E-3</v>
      </c>
      <c r="H24" s="199">
        <v>13753.171999999999</v>
      </c>
      <c r="I24" s="206">
        <v>0.24014550124468825</v>
      </c>
      <c r="J24" s="101"/>
      <c r="O24" s="127"/>
    </row>
    <row r="25" spans="1:15" x14ac:dyDescent="0.2">
      <c r="A25" s="173" t="s">
        <v>30</v>
      </c>
      <c r="B25" s="291">
        <v>43988.26</v>
      </c>
      <c r="C25" s="346">
        <v>2.1702475522569833E-2</v>
      </c>
      <c r="D25" s="291">
        <v>26362.420000000009</v>
      </c>
      <c r="E25" s="346">
        <v>2.5967255661257002E-2</v>
      </c>
      <c r="F25" s="291">
        <v>20510.173999999995</v>
      </c>
      <c r="G25" s="346">
        <v>2.7331778803883357E-2</v>
      </c>
      <c r="H25" s="199">
        <v>90860.854000000007</v>
      </c>
      <c r="I25" s="206">
        <v>2.3957972074535032E-2</v>
      </c>
      <c r="J25" s="101"/>
      <c r="O25" s="98"/>
    </row>
    <row r="26" spans="1:15" ht="13.5" customHeight="1" x14ac:dyDescent="0.2">
      <c r="A26" s="171" t="s">
        <v>291</v>
      </c>
      <c r="B26" s="289">
        <v>408281.03500000003</v>
      </c>
      <c r="C26" s="345">
        <v>5.8225226035512084E-2</v>
      </c>
      <c r="D26" s="289">
        <v>199506.74300000002</v>
      </c>
      <c r="E26" s="345">
        <v>5.8200561686896878E-2</v>
      </c>
      <c r="F26" s="289">
        <v>141116.88500000001</v>
      </c>
      <c r="G26" s="345">
        <v>5.6279494077838665E-2</v>
      </c>
      <c r="H26" s="198">
        <v>748904.66300000006</v>
      </c>
      <c r="I26" s="205">
        <v>5.7841881426104039E-2</v>
      </c>
      <c r="J26" s="10"/>
      <c r="O26" s="78"/>
    </row>
    <row r="27" spans="1:15" ht="12.75" customHeight="1" x14ac:dyDescent="0.2">
      <c r="A27" s="173" t="s">
        <v>26</v>
      </c>
      <c r="B27" s="291">
        <v>76555.248999999982</v>
      </c>
      <c r="C27" s="346">
        <v>4.1258522642175659E-2</v>
      </c>
      <c r="D27" s="291">
        <v>52672.246000000006</v>
      </c>
      <c r="E27" s="346">
        <v>3.7645929353385128E-2</v>
      </c>
      <c r="F27" s="291">
        <v>40526.409</v>
      </c>
      <c r="G27" s="346">
        <v>3.4572327671989686E-2</v>
      </c>
      <c r="H27" s="199">
        <v>169753.90399999998</v>
      </c>
      <c r="I27" s="206">
        <v>3.8346250562800173E-2</v>
      </c>
      <c r="J27" s="101"/>
      <c r="O27" s="78"/>
    </row>
    <row r="28" spans="1:15" ht="12.75" customHeight="1" x14ac:dyDescent="0.2">
      <c r="A28" s="173" t="s">
        <v>0</v>
      </c>
      <c r="B28" s="291">
        <v>2956.5920000000001</v>
      </c>
      <c r="C28" s="346">
        <v>2.2870703755179987E-2</v>
      </c>
      <c r="D28" s="291">
        <v>1050.2089999999998</v>
      </c>
      <c r="E28" s="346">
        <v>1.6181208133004256E-2</v>
      </c>
      <c r="F28" s="291">
        <v>675.36</v>
      </c>
      <c r="G28" s="346">
        <v>1.4101728301105478E-2</v>
      </c>
      <c r="H28" s="199">
        <v>4682.1610000000001</v>
      </c>
      <c r="I28" s="206">
        <v>1.9342241166005712E-2</v>
      </c>
      <c r="J28" s="101"/>
      <c r="O28" s="78"/>
    </row>
    <row r="29" spans="1:15" ht="12.75" customHeight="1" x14ac:dyDescent="0.2">
      <c r="A29" s="173" t="s">
        <v>1</v>
      </c>
      <c r="B29" s="291">
        <v>4885.1140000000005</v>
      </c>
      <c r="C29" s="346">
        <v>7.4462201109831316E-2</v>
      </c>
      <c r="D29" s="291">
        <v>477.75599999999997</v>
      </c>
      <c r="E29" s="346">
        <v>3.2934686734915807E-2</v>
      </c>
      <c r="F29" s="291">
        <v>180.12200000000001</v>
      </c>
      <c r="G29" s="346">
        <v>2.7952752117461094E-2</v>
      </c>
      <c r="H29" s="199">
        <v>5542.9920000000011</v>
      </c>
      <c r="I29" s="206">
        <v>6.4039926034298589E-2</v>
      </c>
      <c r="J29" s="101"/>
      <c r="O29" s="78"/>
    </row>
    <row r="30" spans="1:15" ht="12.75" customHeight="1" x14ac:dyDescent="0.2">
      <c r="A30" s="173" t="s">
        <v>2</v>
      </c>
      <c r="B30" s="291">
        <v>523.19000000000005</v>
      </c>
      <c r="C30" s="346">
        <v>2.269202080037571E-2</v>
      </c>
      <c r="D30" s="291">
        <v>248.11600000000001</v>
      </c>
      <c r="E30" s="346">
        <v>3.2086215701420083E-2</v>
      </c>
      <c r="F30" s="291">
        <v>150.12900000000002</v>
      </c>
      <c r="G30" s="346">
        <v>3.620542088931409E-2</v>
      </c>
      <c r="H30" s="199">
        <v>921.43500000000006</v>
      </c>
      <c r="I30" s="206">
        <v>2.6375318723057137E-2</v>
      </c>
      <c r="J30" s="101"/>
    </row>
    <row r="31" spans="1:15" x14ac:dyDescent="0.2">
      <c r="A31" s="173" t="s">
        <v>6</v>
      </c>
      <c r="B31" s="291">
        <v>2201.6530000000002</v>
      </c>
      <c r="C31" s="346">
        <v>5.8127036516027041E-2</v>
      </c>
      <c r="D31" s="291">
        <v>1131.2190000000001</v>
      </c>
      <c r="E31" s="346">
        <v>5.4596581380889991E-2</v>
      </c>
      <c r="F31" s="291">
        <v>522.14300000000003</v>
      </c>
      <c r="G31" s="346">
        <v>3.8489218046204643E-2</v>
      </c>
      <c r="H31" s="199">
        <v>3855.0150000000003</v>
      </c>
      <c r="I31" s="206">
        <v>5.342158517148949E-2</v>
      </c>
      <c r="J31" s="101"/>
    </row>
    <row r="32" spans="1:15" x14ac:dyDescent="0.2">
      <c r="A32" s="173" t="s">
        <v>25</v>
      </c>
      <c r="B32" s="291">
        <v>180680.28600000002</v>
      </c>
      <c r="C32" s="346">
        <v>5.9372214605725268E-2</v>
      </c>
      <c r="D32" s="291">
        <v>71723.034</v>
      </c>
      <c r="E32" s="346">
        <v>5.803208740611436E-2</v>
      </c>
      <c r="F32" s="291">
        <v>43728.208000000013</v>
      </c>
      <c r="G32" s="346">
        <v>5.2015986336741912E-2</v>
      </c>
      <c r="H32" s="199">
        <v>296131.52800000005</v>
      </c>
      <c r="I32" s="206">
        <v>5.7840809154527058E-2</v>
      </c>
      <c r="J32" s="101"/>
    </row>
    <row r="33" spans="1:10" x14ac:dyDescent="0.2">
      <c r="A33" s="173" t="s">
        <v>5</v>
      </c>
      <c r="B33" s="291">
        <v>124184.573</v>
      </c>
      <c r="C33" s="346">
        <v>7.3125821055976481E-2</v>
      </c>
      <c r="D33" s="291">
        <v>67099.101999999999</v>
      </c>
      <c r="E33" s="346">
        <v>0.10653291301075278</v>
      </c>
      <c r="F33" s="291">
        <v>37690.212</v>
      </c>
      <c r="G33" s="346">
        <v>0.10133685957451245</v>
      </c>
      <c r="H33" s="199">
        <v>228973.88699999999</v>
      </c>
      <c r="I33" s="206">
        <v>8.4804976550212782E-2</v>
      </c>
      <c r="J33" s="101"/>
    </row>
    <row r="34" spans="1:10" x14ac:dyDescent="0.2">
      <c r="A34" s="173" t="s">
        <v>3</v>
      </c>
      <c r="B34" s="291">
        <v>16294.377999999999</v>
      </c>
      <c r="C34" s="346">
        <v>0.10223958733661513</v>
      </c>
      <c r="D34" s="291">
        <v>5105.0610000000006</v>
      </c>
      <c r="E34" s="346">
        <v>9.2577560798475816E-2</v>
      </c>
      <c r="F34" s="291">
        <v>17644.302</v>
      </c>
      <c r="G34" s="346">
        <v>0.34896405393566043</v>
      </c>
      <c r="H34" s="199">
        <v>39043.740999999995</v>
      </c>
      <c r="I34" s="206">
        <v>0.14729040222452386</v>
      </c>
      <c r="J34" s="101"/>
    </row>
    <row r="35" spans="1:10" ht="12" customHeight="1" x14ac:dyDescent="0.2">
      <c r="A35" s="193" t="s">
        <v>170</v>
      </c>
      <c r="B35" s="71"/>
      <c r="C35" s="8"/>
      <c r="E35" s="103"/>
      <c r="F35" s="103"/>
      <c r="G35" s="103"/>
      <c r="I35" s="3"/>
    </row>
    <row r="36" spans="1:10" x14ac:dyDescent="0.2">
      <c r="A36" s="193"/>
      <c r="B36" s="71"/>
    </row>
    <row r="37" spans="1:10" x14ac:dyDescent="0.2">
      <c r="B37" s="78"/>
      <c r="C37" s="78"/>
    </row>
    <row r="38" spans="1:10" x14ac:dyDescent="0.2">
      <c r="A38" s="103" t="s">
        <v>166</v>
      </c>
      <c r="B38" s="104">
        <f>+I7</f>
        <v>5.5242204128645417E-2</v>
      </c>
      <c r="C38" s="93" t="str">
        <f>+B5</f>
        <v>Duben</v>
      </c>
      <c r="D38" s="103" t="str">
        <f>+D5</f>
        <v>Květen</v>
      </c>
      <c r="E38" s="103" t="str">
        <f>+F5</f>
        <v>Červen</v>
      </c>
    </row>
    <row r="39" spans="1:10" x14ac:dyDescent="0.2">
      <c r="A39" s="103" t="s">
        <v>59</v>
      </c>
      <c r="B39" s="104">
        <f t="shared" ref="B39:B40" si="0">+I8</f>
        <v>4.4984673108520154E-2</v>
      </c>
      <c r="C39" s="93"/>
      <c r="D39" s="103"/>
      <c r="E39" s="103"/>
      <c r="H39" s="116"/>
    </row>
    <row r="40" spans="1:10" x14ac:dyDescent="0.2">
      <c r="A40" s="103" t="s">
        <v>116</v>
      </c>
      <c r="B40" s="104">
        <f t="shared" si="0"/>
        <v>5.5184210828809532E-2</v>
      </c>
      <c r="C40" s="93"/>
      <c r="D40" s="103"/>
      <c r="E40" s="103"/>
      <c r="H40" s="116"/>
    </row>
    <row r="41" spans="1:10" x14ac:dyDescent="0.2">
      <c r="B41" s="78"/>
      <c r="C41" s="78"/>
      <c r="H41" s="116"/>
    </row>
  </sheetData>
  <mergeCells count="5">
    <mergeCell ref="A5:A6"/>
    <mergeCell ref="B5:C5"/>
    <mergeCell ref="D5:E5"/>
    <mergeCell ref="F5:G5"/>
    <mergeCell ref="H5:I5"/>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{029605AC-0507-4D5B-8D5B-24A1B2AF878B}</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029605AC-0507-4D5B-8D5B-24A1B2AF878B}">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2"/>
  <dimension ref="A1:U38"/>
  <sheetViews>
    <sheetView showGridLines="0" zoomScaleNormal="100" workbookViewId="0">
      <selection activeCell="B3" sqref="B3:M6"/>
    </sheetView>
  </sheetViews>
  <sheetFormatPr defaultColWidth="9.109375" defaultRowHeight="11.4" x14ac:dyDescent="0.2"/>
  <cols>
    <col min="1" max="1" width="9.44140625" style="74" customWidth="1"/>
    <col min="2" max="2" width="14.44140625" style="74" customWidth="1"/>
    <col min="3" max="3" width="8" style="74" customWidth="1"/>
    <col min="4" max="4" width="14.44140625" style="74" customWidth="1"/>
    <col min="5" max="5" width="8" style="74" customWidth="1"/>
    <col min="6" max="6" width="14.44140625" style="74" customWidth="1"/>
    <col min="7" max="7" width="8" style="74" customWidth="1"/>
    <col min="8" max="8" width="14.44140625" style="74" customWidth="1"/>
    <col min="9" max="9" width="8" style="74" customWidth="1"/>
    <col min="10" max="10" width="14.44140625" style="74" customWidth="1"/>
    <col min="11" max="11" width="8" style="74" customWidth="1"/>
    <col min="12" max="12" width="14.44140625" style="74" customWidth="1"/>
    <col min="13" max="13" width="8" style="74" customWidth="1"/>
    <col min="14" max="26" width="9.109375" style="74" customWidth="1"/>
    <col min="27" max="16384" width="9.109375" style="74"/>
  </cols>
  <sheetData>
    <row r="1" spans="1:21" ht="17.399999999999999" x14ac:dyDescent="0.3">
      <c r="A1" s="89" t="s">
        <v>46</v>
      </c>
      <c r="B1" s="98"/>
      <c r="C1" s="98"/>
      <c r="D1" s="98"/>
      <c r="E1" s="98"/>
      <c r="F1" s="98"/>
      <c r="G1" s="98"/>
      <c r="H1" s="98"/>
      <c r="I1" s="98"/>
      <c r="J1" s="98"/>
      <c r="K1" s="98"/>
      <c r="L1" s="98"/>
      <c r="M1" s="90" t="e">
        <f>Obsah!#REF!</f>
        <v>#REF!</v>
      </c>
      <c r="N1" s="101"/>
      <c r="O1" s="98"/>
    </row>
    <row r="2" spans="1:21" ht="7.5" customHeight="1" x14ac:dyDescent="0.3">
      <c r="A2" s="89"/>
      <c r="B2" s="98"/>
      <c r="C2" s="98"/>
      <c r="D2" s="98"/>
      <c r="E2" s="98"/>
      <c r="F2" s="98"/>
      <c r="G2" s="98"/>
      <c r="H2" s="98"/>
      <c r="I2" s="98"/>
      <c r="J2" s="98"/>
      <c r="K2" s="98"/>
      <c r="L2" s="98"/>
      <c r="M2" s="98"/>
      <c r="N2" s="101"/>
      <c r="O2" s="98"/>
    </row>
    <row r="3" spans="1:21" ht="12" x14ac:dyDescent="0.25">
      <c r="A3" s="27"/>
      <c r="B3" s="394"/>
      <c r="C3" s="394"/>
      <c r="D3" s="394"/>
      <c r="E3" s="394"/>
      <c r="F3" s="394"/>
      <c r="G3" s="395"/>
      <c r="H3" s="401"/>
      <c r="I3" s="394"/>
      <c r="J3" s="394"/>
      <c r="K3" s="394"/>
      <c r="L3" s="394"/>
      <c r="M3" s="394"/>
      <c r="N3" s="51"/>
    </row>
    <row r="4" spans="1:21" ht="13.5" customHeight="1" x14ac:dyDescent="0.2">
      <c r="A4" s="27"/>
      <c r="B4" s="402"/>
      <c r="C4" s="403"/>
      <c r="D4" s="403"/>
      <c r="E4" s="403"/>
      <c r="F4" s="403"/>
      <c r="G4" s="404"/>
      <c r="H4" s="402"/>
      <c r="I4" s="403"/>
      <c r="J4" s="403"/>
      <c r="K4" s="403"/>
      <c r="L4" s="403"/>
      <c r="M4" s="403"/>
      <c r="N4" s="52"/>
    </row>
    <row r="5" spans="1:21" ht="12" x14ac:dyDescent="0.25">
      <c r="A5" s="15"/>
      <c r="B5" s="400"/>
      <c r="C5" s="399"/>
      <c r="D5" s="400"/>
      <c r="E5" s="399"/>
      <c r="F5" s="400"/>
      <c r="G5" s="399"/>
      <c r="H5" s="400"/>
      <c r="I5" s="399"/>
      <c r="J5" s="400"/>
      <c r="K5" s="399"/>
      <c r="L5" s="400"/>
      <c r="M5" s="398"/>
      <c r="N5" s="53"/>
    </row>
    <row r="6" spans="1:21" ht="12" x14ac:dyDescent="0.25">
      <c r="A6" s="13"/>
      <c r="B6" s="63"/>
      <c r="C6" s="31"/>
      <c r="D6" s="31"/>
      <c r="E6" s="31"/>
      <c r="F6" s="31"/>
      <c r="G6" s="31"/>
      <c r="H6" s="31"/>
      <c r="I6" s="31"/>
      <c r="J6" s="31"/>
      <c r="K6" s="31"/>
      <c r="L6" s="31"/>
      <c r="M6" s="48"/>
      <c r="N6" s="53"/>
    </row>
    <row r="7" spans="1:21" ht="12" x14ac:dyDescent="0.25">
      <c r="A7" s="391"/>
      <c r="B7" s="389"/>
      <c r="C7" s="390"/>
      <c r="D7" s="390"/>
      <c r="E7" s="390"/>
      <c r="F7" s="390"/>
      <c r="G7" s="393"/>
      <c r="H7" s="389"/>
      <c r="I7" s="390"/>
      <c r="J7" s="390"/>
      <c r="K7" s="390"/>
      <c r="L7" s="390"/>
      <c r="M7" s="390"/>
      <c r="N7" s="54"/>
    </row>
    <row r="8" spans="1:21" ht="12" x14ac:dyDescent="0.25">
      <c r="A8" s="392"/>
      <c r="B8" s="33"/>
      <c r="C8" s="45"/>
      <c r="D8" s="34"/>
      <c r="E8" s="45"/>
      <c r="F8" s="34"/>
      <c r="G8" s="45"/>
      <c r="H8" s="33"/>
      <c r="I8" s="45"/>
      <c r="J8" s="34"/>
      <c r="K8" s="45"/>
      <c r="L8" s="34"/>
      <c r="M8" s="45"/>
      <c r="N8" s="55"/>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ht="12" x14ac:dyDescent="0.25">
      <c r="A18" s="49"/>
      <c r="B18" s="394"/>
      <c r="C18" s="394"/>
      <c r="D18" s="394"/>
      <c r="E18" s="394"/>
      <c r="F18" s="394"/>
      <c r="G18" s="395"/>
      <c r="H18" s="7"/>
      <c r="I18" s="7"/>
      <c r="J18" s="7"/>
      <c r="K18" s="7"/>
      <c r="L18" s="7"/>
      <c r="M18" s="7"/>
      <c r="N18" s="101"/>
      <c r="O18" s="98"/>
      <c r="P18" s="59"/>
      <c r="Q18" s="38"/>
      <c r="R18" s="8"/>
      <c r="S18" s="8"/>
      <c r="T18" s="8"/>
    </row>
    <row r="19" spans="1:20" x14ac:dyDescent="0.2">
      <c r="A19" s="36"/>
      <c r="B19" s="396"/>
      <c r="C19" s="397"/>
      <c r="D19" s="397"/>
      <c r="E19" s="397"/>
      <c r="F19" s="397"/>
      <c r="G19" s="397"/>
      <c r="H19" s="101"/>
      <c r="I19" s="102"/>
      <c r="J19" s="103"/>
      <c r="K19" s="50"/>
      <c r="L19" s="103"/>
      <c r="M19" s="104"/>
      <c r="N19" s="101"/>
      <c r="O19" s="98"/>
      <c r="P19" s="59"/>
      <c r="Q19" s="38"/>
      <c r="R19" s="8"/>
      <c r="S19" s="8"/>
      <c r="T19" s="8"/>
    </row>
    <row r="20" spans="1:20" ht="12" x14ac:dyDescent="0.25">
      <c r="A20" s="37"/>
      <c r="B20" s="398"/>
      <c r="C20" s="399"/>
      <c r="D20" s="398"/>
      <c r="E20" s="399"/>
      <c r="F20" s="398"/>
      <c r="G20" s="399"/>
      <c r="H20" s="101"/>
      <c r="I20" s="102"/>
      <c r="J20" s="103"/>
      <c r="K20" s="50"/>
      <c r="L20" s="103"/>
      <c r="M20" s="104"/>
      <c r="N20" s="101"/>
      <c r="O20" s="98"/>
      <c r="P20" s="59"/>
      <c r="Q20" s="38"/>
      <c r="R20" s="44"/>
      <c r="S20" s="44"/>
      <c r="T20" s="44"/>
    </row>
    <row r="21" spans="1:20" ht="12" x14ac:dyDescent="0.25">
      <c r="A21" s="62"/>
      <c r="B21" s="63"/>
      <c r="C21" s="31"/>
      <c r="D21" s="31"/>
      <c r="E21" s="31"/>
      <c r="F21" s="31"/>
      <c r="G21" s="48"/>
      <c r="H21" s="101"/>
      <c r="I21" s="102"/>
      <c r="J21" s="103"/>
      <c r="K21" s="50"/>
      <c r="L21" s="103"/>
      <c r="M21" s="104"/>
      <c r="N21" s="101"/>
      <c r="O21" s="98"/>
      <c r="P21" s="59"/>
      <c r="Q21" s="38"/>
      <c r="R21" s="8"/>
      <c r="S21" s="8"/>
      <c r="T21" s="8"/>
    </row>
    <row r="22" spans="1:20" ht="12" x14ac:dyDescent="0.25">
      <c r="A22" s="387"/>
      <c r="B22" s="389"/>
      <c r="C22" s="390"/>
      <c r="D22" s="390"/>
      <c r="E22" s="390"/>
      <c r="F22" s="390"/>
      <c r="G22" s="390"/>
      <c r="H22" s="101"/>
      <c r="I22" s="102"/>
      <c r="J22" s="103"/>
      <c r="K22" s="50"/>
      <c r="L22" s="103"/>
      <c r="M22" s="104"/>
      <c r="N22" s="101"/>
      <c r="O22" s="98"/>
      <c r="P22" s="59"/>
      <c r="Q22" s="38"/>
      <c r="R22" s="8"/>
      <c r="S22" s="8"/>
      <c r="T22" s="8"/>
    </row>
    <row r="23" spans="1:20" ht="12" x14ac:dyDescent="0.25">
      <c r="A23" s="388"/>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dimension ref="A1:O42"/>
  <sheetViews>
    <sheetView showGridLines="0" view="pageBreakPreview" zoomScale="90" zoomScaleNormal="70" zoomScaleSheetLayoutView="90" workbookViewId="0">
      <selection activeCell="E34" sqref="E34"/>
    </sheetView>
  </sheetViews>
  <sheetFormatPr defaultColWidth="9.109375" defaultRowHeight="11.4" x14ac:dyDescent="0.2"/>
  <cols>
    <col min="1" max="1" width="6.33203125" style="74" customWidth="1"/>
    <col min="2" max="6" width="9.109375" style="74"/>
    <col min="7" max="7" width="9.109375" style="74" customWidth="1"/>
    <col min="8" max="8" width="9.109375" style="80" customWidth="1"/>
    <col min="9" max="9" width="9.109375" style="74" customWidth="1"/>
    <col min="10" max="10" width="9" style="74" customWidth="1"/>
    <col min="11" max="11" width="10.6640625" style="74" customWidth="1"/>
    <col min="12" max="16384" width="9.109375" style="74"/>
  </cols>
  <sheetData>
    <row r="1" spans="1:15" ht="21" x14ac:dyDescent="0.4">
      <c r="A1" s="222" t="s">
        <v>206</v>
      </c>
      <c r="J1" s="218"/>
      <c r="K1" s="218"/>
      <c r="L1" s="182"/>
      <c r="M1" s="182"/>
      <c r="N1" s="182"/>
      <c r="O1" s="182"/>
    </row>
    <row r="2" spans="1:15" ht="6" customHeight="1" x14ac:dyDescent="0.25">
      <c r="A2" s="219"/>
      <c r="B2" s="81"/>
      <c r="C2" s="81"/>
      <c r="D2" s="81"/>
      <c r="E2" s="81"/>
      <c r="F2" s="81"/>
      <c r="G2" s="81"/>
      <c r="H2" s="220"/>
      <c r="I2" s="81"/>
      <c r="J2" s="221"/>
      <c r="K2" s="221"/>
      <c r="L2" s="182"/>
      <c r="M2" s="182"/>
      <c r="N2" s="182"/>
      <c r="O2" s="182"/>
    </row>
    <row r="3" spans="1:15" s="81" customFormat="1" ht="13.8" x14ac:dyDescent="0.25">
      <c r="A3" s="228" t="s">
        <v>212</v>
      </c>
      <c r="B3" s="229" t="s">
        <v>257</v>
      </c>
      <c r="C3" s="232"/>
      <c r="D3" s="232"/>
      <c r="E3" s="232"/>
      <c r="F3" s="232"/>
      <c r="G3" s="232"/>
      <c r="H3" s="239"/>
      <c r="I3" s="233"/>
      <c r="J3" s="230"/>
      <c r="K3" s="231">
        <v>4</v>
      </c>
      <c r="L3" s="184"/>
      <c r="M3" s="184"/>
      <c r="N3" s="184"/>
      <c r="O3" s="184"/>
    </row>
    <row r="4" spans="1:15" s="81" customFormat="1" ht="13.8" x14ac:dyDescent="0.25">
      <c r="A4" s="228" t="s">
        <v>213</v>
      </c>
      <c r="B4" s="229" t="s">
        <v>328</v>
      </c>
      <c r="C4" s="232"/>
      <c r="D4" s="232"/>
      <c r="E4" s="232"/>
      <c r="F4" s="232"/>
      <c r="G4" s="232"/>
      <c r="H4" s="239"/>
      <c r="I4" s="233"/>
      <c r="J4" s="230"/>
      <c r="K4" s="231">
        <v>5</v>
      </c>
      <c r="L4" s="184"/>
      <c r="M4" s="184"/>
      <c r="N4" s="184"/>
      <c r="O4" s="184"/>
    </row>
    <row r="5" spans="1:15" s="81" customFormat="1" ht="13.8" x14ac:dyDescent="0.25">
      <c r="A5" s="228" t="s">
        <v>214</v>
      </c>
      <c r="B5" s="229" t="s">
        <v>258</v>
      </c>
      <c r="C5" s="232"/>
      <c r="D5" s="232"/>
      <c r="E5" s="233"/>
      <c r="F5" s="233"/>
      <c r="G5" s="233"/>
      <c r="H5" s="232"/>
      <c r="I5" s="233"/>
      <c r="J5" s="232"/>
      <c r="K5" s="231">
        <v>6</v>
      </c>
      <c r="L5" s="184"/>
      <c r="M5" s="184"/>
      <c r="N5" s="184"/>
      <c r="O5" s="184"/>
    </row>
    <row r="6" spans="1:15" s="81" customFormat="1" ht="13.8" x14ac:dyDescent="0.25">
      <c r="A6" s="228" t="s">
        <v>215</v>
      </c>
      <c r="B6" s="229" t="s">
        <v>259</v>
      </c>
      <c r="C6" s="232"/>
      <c r="D6" s="232"/>
      <c r="E6" s="233"/>
      <c r="F6" s="233"/>
      <c r="G6" s="233"/>
      <c r="H6" s="232"/>
      <c r="I6" s="233"/>
      <c r="J6" s="232"/>
      <c r="K6" s="231">
        <v>7</v>
      </c>
      <c r="L6" s="184"/>
      <c r="M6" s="184"/>
      <c r="N6" s="184"/>
      <c r="O6" s="184"/>
    </row>
    <row r="7" spans="1:15" s="81" customFormat="1" ht="13.8" x14ac:dyDescent="0.25">
      <c r="A7" s="228" t="s">
        <v>216</v>
      </c>
      <c r="B7" s="229" t="s">
        <v>112</v>
      </c>
      <c r="C7" s="232"/>
      <c r="D7" s="232"/>
      <c r="E7" s="233"/>
      <c r="F7" s="233"/>
      <c r="G7" s="233"/>
      <c r="H7" s="232"/>
      <c r="I7" s="233"/>
      <c r="J7" s="232"/>
      <c r="K7" s="231">
        <v>7</v>
      </c>
      <c r="L7" s="184"/>
      <c r="M7" s="184"/>
      <c r="N7" s="184"/>
      <c r="O7" s="184"/>
    </row>
    <row r="8" spans="1:15" s="81" customFormat="1" ht="13.8" x14ac:dyDescent="0.25">
      <c r="A8" s="228" t="s">
        <v>217</v>
      </c>
      <c r="B8" s="229" t="s">
        <v>111</v>
      </c>
      <c r="C8" s="232"/>
      <c r="D8" s="232"/>
      <c r="E8" s="233"/>
      <c r="F8" s="233"/>
      <c r="G8" s="233"/>
      <c r="H8" s="232"/>
      <c r="I8" s="233"/>
      <c r="J8" s="232"/>
      <c r="K8" s="231">
        <v>8</v>
      </c>
      <c r="L8" s="184"/>
      <c r="M8" s="184"/>
      <c r="N8" s="184"/>
      <c r="O8" s="184"/>
    </row>
    <row r="9" spans="1:15" s="81" customFormat="1" ht="13.8" x14ac:dyDescent="0.25">
      <c r="A9" s="228" t="s">
        <v>218</v>
      </c>
      <c r="B9" s="229" t="s">
        <v>326</v>
      </c>
      <c r="C9" s="232"/>
      <c r="D9" s="232"/>
      <c r="E9" s="233"/>
      <c r="F9" s="233"/>
      <c r="G9" s="233"/>
      <c r="H9" s="232"/>
      <c r="I9" s="233"/>
      <c r="J9" s="232"/>
      <c r="K9" s="231">
        <v>9</v>
      </c>
      <c r="L9" s="184"/>
      <c r="M9" s="184"/>
      <c r="N9" s="184"/>
      <c r="O9" s="184"/>
    </row>
    <row r="10" spans="1:15" s="81" customFormat="1" ht="13.8" x14ac:dyDescent="0.25">
      <c r="A10" s="228" t="s">
        <v>219</v>
      </c>
      <c r="B10" s="229" t="s">
        <v>260</v>
      </c>
      <c r="C10" s="232"/>
      <c r="D10" s="232"/>
      <c r="E10" s="233"/>
      <c r="F10" s="233"/>
      <c r="G10" s="233"/>
      <c r="H10" s="232"/>
      <c r="I10" s="233"/>
      <c r="J10" s="232"/>
      <c r="K10" s="231">
        <v>10</v>
      </c>
      <c r="L10" s="184"/>
      <c r="M10" s="184"/>
      <c r="N10" s="184"/>
      <c r="O10" s="184"/>
    </row>
    <row r="11" spans="1:15" s="81" customFormat="1" ht="13.8" x14ac:dyDescent="0.25">
      <c r="A11" s="228" t="s">
        <v>220</v>
      </c>
      <c r="B11" s="229" t="s">
        <v>119</v>
      </c>
      <c r="C11" s="232"/>
      <c r="D11" s="232"/>
      <c r="E11" s="233"/>
      <c r="F11" s="233"/>
      <c r="G11" s="233"/>
      <c r="H11" s="232"/>
      <c r="I11" s="233"/>
      <c r="J11" s="232"/>
      <c r="K11" s="231">
        <v>10</v>
      </c>
      <c r="L11" s="184"/>
      <c r="M11" s="184"/>
      <c r="N11" s="184"/>
      <c r="O11" s="184"/>
    </row>
    <row r="12" spans="1:15" s="81" customFormat="1" ht="13.8" x14ac:dyDescent="0.25">
      <c r="A12" s="228" t="s">
        <v>221</v>
      </c>
      <c r="B12" s="229" t="s">
        <v>120</v>
      </c>
      <c r="C12" s="232"/>
      <c r="D12" s="232"/>
      <c r="E12" s="233"/>
      <c r="F12" s="233"/>
      <c r="G12" s="233"/>
      <c r="H12" s="232"/>
      <c r="I12" s="233"/>
      <c r="J12" s="232"/>
      <c r="K12" s="231">
        <v>11</v>
      </c>
      <c r="L12" s="184"/>
      <c r="M12" s="184"/>
      <c r="N12" s="184"/>
      <c r="O12" s="184"/>
    </row>
    <row r="13" spans="1:15" s="81" customFormat="1" ht="13.8" x14ac:dyDescent="0.25">
      <c r="A13" s="228" t="s">
        <v>289</v>
      </c>
      <c r="B13" s="229" t="s">
        <v>327</v>
      </c>
      <c r="C13" s="232"/>
      <c r="D13" s="240"/>
      <c r="E13" s="233"/>
      <c r="F13" s="233"/>
      <c r="G13" s="233"/>
      <c r="H13" s="232"/>
      <c r="I13" s="233"/>
      <c r="J13" s="232"/>
      <c r="K13" s="231">
        <v>12</v>
      </c>
      <c r="L13" s="184"/>
      <c r="M13" s="184"/>
      <c r="N13" s="184"/>
      <c r="O13" s="184"/>
    </row>
    <row r="14" spans="1:15" s="81" customFormat="1" ht="13.8" x14ac:dyDescent="0.25">
      <c r="A14" s="228" t="s">
        <v>290</v>
      </c>
      <c r="B14" s="229" t="s">
        <v>123</v>
      </c>
      <c r="C14" s="232"/>
      <c r="D14" s="232"/>
      <c r="E14" s="233"/>
      <c r="F14" s="233"/>
      <c r="G14" s="233"/>
      <c r="H14" s="232"/>
      <c r="I14" s="233"/>
      <c r="J14" s="232"/>
      <c r="K14" s="231">
        <v>13</v>
      </c>
      <c r="L14" s="184"/>
      <c r="M14" s="184"/>
      <c r="N14" s="184"/>
      <c r="O14" s="184"/>
    </row>
    <row r="15" spans="1:15" s="81" customFormat="1" ht="13.8" x14ac:dyDescent="0.25">
      <c r="A15" s="228" t="s">
        <v>222</v>
      </c>
      <c r="B15" s="229" t="s">
        <v>261</v>
      </c>
      <c r="C15" s="232"/>
      <c r="D15" s="232"/>
      <c r="E15" s="233"/>
      <c r="F15" s="233"/>
      <c r="G15" s="233"/>
      <c r="H15" s="232"/>
      <c r="I15" s="233"/>
      <c r="J15" s="232"/>
      <c r="K15" s="231">
        <v>14</v>
      </c>
      <c r="L15" s="184"/>
      <c r="M15" s="184"/>
      <c r="N15" s="184"/>
      <c r="O15" s="184"/>
    </row>
    <row r="16" spans="1:15" s="81" customFormat="1" ht="13.8" x14ac:dyDescent="0.25">
      <c r="A16" s="228" t="s">
        <v>223</v>
      </c>
      <c r="B16" s="229" t="s">
        <v>262</v>
      </c>
      <c r="C16" s="232"/>
      <c r="D16" s="232"/>
      <c r="E16" s="233"/>
      <c r="F16" s="233"/>
      <c r="G16" s="233"/>
      <c r="H16" s="232"/>
      <c r="I16" s="233"/>
      <c r="J16" s="232"/>
      <c r="K16" s="231">
        <v>15</v>
      </c>
      <c r="L16" s="184"/>
      <c r="M16" s="184"/>
      <c r="N16" s="184"/>
      <c r="O16" s="184"/>
    </row>
    <row r="17" spans="1:15" s="81" customFormat="1" ht="13.8" x14ac:dyDescent="0.25">
      <c r="A17" s="228" t="s">
        <v>224</v>
      </c>
      <c r="B17" s="229" t="s">
        <v>117</v>
      </c>
      <c r="C17" s="232"/>
      <c r="D17" s="232"/>
      <c r="E17" s="233"/>
      <c r="F17" s="233"/>
      <c r="G17" s="233"/>
      <c r="H17" s="232"/>
      <c r="I17" s="233"/>
      <c r="J17" s="232"/>
      <c r="K17" s="231">
        <v>15</v>
      </c>
      <c r="L17" s="184"/>
      <c r="M17" s="184"/>
      <c r="N17" s="184"/>
      <c r="O17" s="184"/>
    </row>
    <row r="18" spans="1:15" s="81" customFormat="1" ht="13.8" x14ac:dyDescent="0.25">
      <c r="A18" s="228" t="s">
        <v>225</v>
      </c>
      <c r="B18" s="229" t="s">
        <v>118</v>
      </c>
      <c r="C18" s="232"/>
      <c r="D18" s="232"/>
      <c r="E18" s="233"/>
      <c r="F18" s="233"/>
      <c r="G18" s="233"/>
      <c r="H18" s="232"/>
      <c r="I18" s="233"/>
      <c r="J18" s="232"/>
      <c r="K18" s="231">
        <v>16</v>
      </c>
      <c r="L18" s="184"/>
      <c r="M18" s="184"/>
      <c r="N18" s="184"/>
      <c r="O18" s="184"/>
    </row>
    <row r="19" spans="1:15" s="147" customFormat="1" ht="13.8" x14ac:dyDescent="0.25">
      <c r="A19" s="228" t="s">
        <v>226</v>
      </c>
      <c r="B19" s="229" t="s">
        <v>263</v>
      </c>
      <c r="C19" s="232"/>
      <c r="D19" s="232"/>
      <c r="E19" s="233"/>
      <c r="F19" s="233"/>
      <c r="G19" s="233"/>
      <c r="H19" s="232"/>
      <c r="I19" s="233"/>
      <c r="J19" s="232"/>
      <c r="K19" s="231">
        <v>17</v>
      </c>
      <c r="L19" s="184"/>
      <c r="M19" s="187"/>
      <c r="N19" s="187"/>
      <c r="O19" s="187"/>
    </row>
    <row r="20" spans="1:15" s="81" customFormat="1" ht="13.8" x14ac:dyDescent="0.25">
      <c r="A20" s="228" t="s">
        <v>227</v>
      </c>
      <c r="B20" s="229" t="s">
        <v>142</v>
      </c>
      <c r="C20" s="232"/>
      <c r="D20" s="232"/>
      <c r="E20" s="233"/>
      <c r="F20" s="233"/>
      <c r="G20" s="233"/>
      <c r="H20" s="232"/>
      <c r="I20" s="233"/>
      <c r="J20" s="232"/>
      <c r="K20" s="231">
        <v>17</v>
      </c>
      <c r="L20" s="184"/>
      <c r="M20" s="184"/>
      <c r="N20" s="184"/>
      <c r="O20" s="184"/>
    </row>
    <row r="21" spans="1:15" s="81" customFormat="1" ht="13.8" x14ac:dyDescent="0.25">
      <c r="A21" s="228" t="s">
        <v>228</v>
      </c>
      <c r="B21" s="229" t="s">
        <v>143</v>
      </c>
      <c r="C21" s="232"/>
      <c r="D21" s="232"/>
      <c r="E21" s="233"/>
      <c r="F21" s="233"/>
      <c r="G21" s="233"/>
      <c r="H21" s="232"/>
      <c r="I21" s="233"/>
      <c r="J21" s="232"/>
      <c r="K21" s="231">
        <v>18</v>
      </c>
      <c r="L21" s="184"/>
      <c r="M21" s="184"/>
      <c r="N21" s="184"/>
      <c r="O21" s="184"/>
    </row>
    <row r="22" spans="1:15" s="81" customFormat="1" ht="13.8" x14ac:dyDescent="0.25">
      <c r="A22" s="228" t="s">
        <v>229</v>
      </c>
      <c r="B22" s="229" t="s">
        <v>130</v>
      </c>
      <c r="C22" s="232"/>
      <c r="D22" s="232"/>
      <c r="E22" s="233"/>
      <c r="F22" s="233"/>
      <c r="G22" s="233"/>
      <c r="H22" s="232"/>
      <c r="I22" s="233"/>
      <c r="J22" s="232"/>
      <c r="K22" s="231">
        <v>19</v>
      </c>
      <c r="L22" s="184"/>
      <c r="M22" s="184"/>
      <c r="N22" s="184"/>
      <c r="O22" s="184"/>
    </row>
    <row r="23" spans="1:15" s="81" customFormat="1" ht="13.8" x14ac:dyDescent="0.25">
      <c r="A23" s="228" t="s">
        <v>230</v>
      </c>
      <c r="B23" s="229" t="s">
        <v>131</v>
      </c>
      <c r="C23" s="232"/>
      <c r="D23" s="232"/>
      <c r="E23" s="233"/>
      <c r="F23" s="233"/>
      <c r="G23" s="233"/>
      <c r="H23" s="232"/>
      <c r="I23" s="233"/>
      <c r="J23" s="232"/>
      <c r="K23" s="231">
        <v>20</v>
      </c>
      <c r="L23" s="184"/>
      <c r="M23" s="184"/>
      <c r="N23" s="184"/>
      <c r="O23" s="184"/>
    </row>
    <row r="24" spans="1:15" s="81" customFormat="1" ht="13.8" x14ac:dyDescent="0.25">
      <c r="A24" s="228" t="s">
        <v>231</v>
      </c>
      <c r="B24" s="229" t="s">
        <v>140</v>
      </c>
      <c r="C24" s="232"/>
      <c r="D24" s="232"/>
      <c r="E24" s="233"/>
      <c r="F24" s="233"/>
      <c r="G24" s="233"/>
      <c r="H24" s="232"/>
      <c r="I24" s="233"/>
      <c r="J24" s="232"/>
      <c r="K24" s="231">
        <v>21</v>
      </c>
      <c r="L24" s="184"/>
      <c r="M24" s="184"/>
      <c r="N24" s="184"/>
      <c r="O24" s="184"/>
    </row>
    <row r="25" spans="1:15" s="81" customFormat="1" ht="13.8" x14ac:dyDescent="0.25">
      <c r="A25" s="228" t="s">
        <v>232</v>
      </c>
      <c r="B25" s="229" t="s">
        <v>132</v>
      </c>
      <c r="C25" s="232"/>
      <c r="D25" s="232"/>
      <c r="E25" s="233"/>
      <c r="F25" s="233"/>
      <c r="G25" s="233"/>
      <c r="H25" s="232"/>
      <c r="I25" s="233"/>
      <c r="J25" s="232"/>
      <c r="K25" s="231">
        <v>22</v>
      </c>
      <c r="L25" s="184"/>
      <c r="M25" s="184"/>
      <c r="N25" s="184"/>
      <c r="O25" s="184"/>
    </row>
    <row r="26" spans="1:15" s="81" customFormat="1" ht="13.8" x14ac:dyDescent="0.25">
      <c r="A26" s="228" t="s">
        <v>233</v>
      </c>
      <c r="B26" s="229" t="s">
        <v>133</v>
      </c>
      <c r="C26" s="232"/>
      <c r="D26" s="232"/>
      <c r="E26" s="233"/>
      <c r="F26" s="233"/>
      <c r="G26" s="233"/>
      <c r="H26" s="232"/>
      <c r="I26" s="233"/>
      <c r="J26" s="232"/>
      <c r="K26" s="231">
        <v>23</v>
      </c>
      <c r="L26" s="184"/>
      <c r="M26" s="184"/>
      <c r="N26" s="184"/>
      <c r="O26" s="184"/>
    </row>
    <row r="27" spans="1:15" s="81" customFormat="1" ht="13.8" x14ac:dyDescent="0.25">
      <c r="A27" s="228" t="s">
        <v>234</v>
      </c>
      <c r="B27" s="229" t="s">
        <v>134</v>
      </c>
      <c r="C27" s="232"/>
      <c r="D27" s="232"/>
      <c r="E27" s="233"/>
      <c r="F27" s="233"/>
      <c r="G27" s="233"/>
      <c r="H27" s="232"/>
      <c r="I27" s="233"/>
      <c r="J27" s="232"/>
      <c r="K27" s="231">
        <v>24</v>
      </c>
      <c r="L27" s="184"/>
      <c r="M27" s="184"/>
      <c r="N27" s="184"/>
      <c r="O27" s="184"/>
    </row>
    <row r="28" spans="1:15" s="81" customFormat="1" ht="13.8" x14ac:dyDescent="0.25">
      <c r="A28" s="228" t="s">
        <v>235</v>
      </c>
      <c r="B28" s="229" t="s">
        <v>135</v>
      </c>
      <c r="C28" s="232"/>
      <c r="D28" s="232"/>
      <c r="E28" s="233"/>
      <c r="F28" s="233"/>
      <c r="G28" s="233"/>
      <c r="H28" s="232"/>
      <c r="I28" s="233"/>
      <c r="J28" s="232"/>
      <c r="K28" s="231">
        <v>25</v>
      </c>
      <c r="L28" s="184"/>
      <c r="M28" s="184"/>
      <c r="N28" s="184"/>
      <c r="O28" s="184"/>
    </row>
    <row r="29" spans="1:15" s="81" customFormat="1" ht="13.8" x14ac:dyDescent="0.25">
      <c r="A29" s="228" t="s">
        <v>236</v>
      </c>
      <c r="B29" s="229" t="s">
        <v>136</v>
      </c>
      <c r="C29" s="232"/>
      <c r="D29" s="232"/>
      <c r="E29" s="233"/>
      <c r="F29" s="233"/>
      <c r="G29" s="233"/>
      <c r="H29" s="232"/>
      <c r="I29" s="233"/>
      <c r="J29" s="232"/>
      <c r="K29" s="231">
        <v>26</v>
      </c>
      <c r="L29" s="184"/>
      <c r="M29" s="184"/>
      <c r="N29" s="184"/>
      <c r="O29" s="184"/>
    </row>
    <row r="30" spans="1:15" s="81" customFormat="1" ht="13.8" x14ac:dyDescent="0.25">
      <c r="A30" s="228" t="s">
        <v>237</v>
      </c>
      <c r="B30" s="229" t="s">
        <v>137</v>
      </c>
      <c r="C30" s="232"/>
      <c r="D30" s="232"/>
      <c r="E30" s="233"/>
      <c r="F30" s="233"/>
      <c r="G30" s="233"/>
      <c r="H30" s="232"/>
      <c r="I30" s="233"/>
      <c r="J30" s="232"/>
      <c r="K30" s="231">
        <v>27</v>
      </c>
      <c r="L30" s="184"/>
      <c r="M30" s="184"/>
      <c r="N30" s="184"/>
      <c r="O30" s="184"/>
    </row>
    <row r="31" spans="1:15" s="81" customFormat="1" ht="13.8" x14ac:dyDescent="0.25">
      <c r="A31" s="228" t="s">
        <v>238</v>
      </c>
      <c r="B31" s="229" t="s">
        <v>138</v>
      </c>
      <c r="C31" s="232"/>
      <c r="D31" s="232"/>
      <c r="E31" s="233"/>
      <c r="F31" s="233"/>
      <c r="G31" s="233"/>
      <c r="H31" s="232"/>
      <c r="I31" s="233"/>
      <c r="J31" s="232"/>
      <c r="K31" s="231">
        <v>28</v>
      </c>
      <c r="L31" s="184"/>
      <c r="M31" s="184"/>
      <c r="N31" s="184"/>
      <c r="O31" s="184"/>
    </row>
    <row r="32" spans="1:15" s="81" customFormat="1" ht="13.8" x14ac:dyDescent="0.25">
      <c r="A32" s="228" t="s">
        <v>239</v>
      </c>
      <c r="B32" s="229" t="s">
        <v>139</v>
      </c>
      <c r="C32" s="232"/>
      <c r="D32" s="232"/>
      <c r="E32" s="233"/>
      <c r="F32" s="233"/>
      <c r="G32" s="233"/>
      <c r="H32" s="232"/>
      <c r="I32" s="233"/>
      <c r="J32" s="232"/>
      <c r="K32" s="231">
        <v>29</v>
      </c>
      <c r="L32" s="184"/>
      <c r="M32" s="184"/>
      <c r="N32" s="184"/>
      <c r="O32" s="184"/>
    </row>
    <row r="33" spans="1:15" s="81" customFormat="1" ht="13.8" x14ac:dyDescent="0.25">
      <c r="A33" s="228" t="s">
        <v>240</v>
      </c>
      <c r="B33" s="229" t="s">
        <v>141</v>
      </c>
      <c r="C33" s="232"/>
      <c r="D33" s="232"/>
      <c r="E33" s="233"/>
      <c r="F33" s="233"/>
      <c r="G33" s="233"/>
      <c r="H33" s="232"/>
      <c r="I33" s="233"/>
      <c r="J33" s="232"/>
      <c r="K33" s="231">
        <v>30</v>
      </c>
      <c r="L33" s="184"/>
      <c r="M33" s="184"/>
      <c r="N33" s="184"/>
      <c r="O33" s="184"/>
    </row>
    <row r="34" spans="1:15" s="83" customFormat="1" ht="13.8" x14ac:dyDescent="0.25">
      <c r="A34" s="228" t="s">
        <v>241</v>
      </c>
      <c r="B34" s="229" t="s">
        <v>311</v>
      </c>
      <c r="C34" s="232"/>
      <c r="D34" s="232"/>
      <c r="E34" s="233"/>
      <c r="F34" s="233"/>
      <c r="G34" s="233"/>
      <c r="H34" s="232"/>
      <c r="I34" s="233"/>
      <c r="J34" s="232"/>
      <c r="K34" s="231">
        <v>31</v>
      </c>
      <c r="L34" s="184"/>
      <c r="M34" s="188"/>
      <c r="N34" s="188"/>
      <c r="O34" s="188"/>
    </row>
    <row r="35" spans="1:15" ht="13.8" x14ac:dyDescent="0.25">
      <c r="A35" s="234" t="s">
        <v>242</v>
      </c>
      <c r="B35" s="235" t="s">
        <v>264</v>
      </c>
      <c r="C35" s="236"/>
      <c r="D35" s="236"/>
      <c r="E35" s="237"/>
      <c r="F35" s="237"/>
      <c r="G35" s="237"/>
      <c r="H35" s="236"/>
      <c r="I35" s="237"/>
      <c r="J35" s="236"/>
      <c r="K35" s="238">
        <v>32</v>
      </c>
      <c r="L35" s="184"/>
      <c r="M35" s="182"/>
      <c r="N35" s="182"/>
      <c r="O35" s="182"/>
    </row>
    <row r="36" spans="1:15" ht="13.8" x14ac:dyDescent="0.25">
      <c r="A36" s="228" t="s">
        <v>243</v>
      </c>
      <c r="B36" s="229" t="s">
        <v>201</v>
      </c>
      <c r="C36" s="232"/>
      <c r="D36" s="232"/>
      <c r="E36" s="233"/>
      <c r="F36" s="233"/>
      <c r="G36" s="233"/>
      <c r="H36" s="232"/>
      <c r="I36" s="233"/>
      <c r="J36" s="232"/>
      <c r="K36" s="231">
        <v>32</v>
      </c>
      <c r="L36" s="184"/>
      <c r="M36" s="182"/>
      <c r="N36" s="182"/>
      <c r="O36" s="182"/>
    </row>
    <row r="37" spans="1:15" ht="13.8" x14ac:dyDescent="0.25">
      <c r="A37" s="228" t="s">
        <v>244</v>
      </c>
      <c r="B37" s="229" t="s">
        <v>202</v>
      </c>
      <c r="C37" s="232"/>
      <c r="D37" s="232"/>
      <c r="E37" s="233"/>
      <c r="F37" s="233"/>
      <c r="G37" s="233"/>
      <c r="H37" s="232"/>
      <c r="I37" s="233"/>
      <c r="J37" s="232"/>
      <c r="K37" s="231">
        <v>33</v>
      </c>
      <c r="L37" s="184"/>
      <c r="M37" s="182"/>
      <c r="N37" s="182"/>
      <c r="O37" s="182"/>
    </row>
    <row r="38" spans="1:15" ht="13.8" x14ac:dyDescent="0.25">
      <c r="A38" s="234" t="s">
        <v>245</v>
      </c>
      <c r="B38" s="229" t="s">
        <v>294</v>
      </c>
      <c r="C38" s="232"/>
      <c r="D38" s="232"/>
      <c r="E38" s="233"/>
      <c r="F38" s="233"/>
      <c r="G38" s="233"/>
      <c r="H38" s="232"/>
      <c r="I38" s="233"/>
      <c r="J38" s="232"/>
      <c r="K38" s="231">
        <v>34</v>
      </c>
      <c r="L38" s="184"/>
      <c r="M38" s="182"/>
      <c r="N38" s="182"/>
      <c r="O38" s="182"/>
    </row>
    <row r="39" spans="1:15" ht="13.8" x14ac:dyDescent="0.25">
      <c r="A39" s="234" t="s">
        <v>246</v>
      </c>
      <c r="B39" s="229" t="s">
        <v>199</v>
      </c>
      <c r="C39" s="232"/>
      <c r="D39" s="232"/>
      <c r="E39" s="233"/>
      <c r="F39" s="233"/>
      <c r="G39" s="233"/>
      <c r="H39" s="232"/>
      <c r="I39" s="233"/>
      <c r="J39" s="232"/>
      <c r="K39" s="231">
        <v>35</v>
      </c>
      <c r="L39" s="184"/>
      <c r="M39" s="182"/>
      <c r="N39" s="182"/>
      <c r="O39" s="182"/>
    </row>
    <row r="40" spans="1:15" ht="13.8" x14ac:dyDescent="0.25">
      <c r="A40" s="234" t="s">
        <v>247</v>
      </c>
      <c r="B40" s="235" t="s">
        <v>181</v>
      </c>
      <c r="C40" s="236"/>
      <c r="D40" s="236"/>
      <c r="E40" s="237"/>
      <c r="F40" s="237"/>
      <c r="G40" s="237"/>
      <c r="H40" s="236"/>
      <c r="I40" s="237"/>
      <c r="J40" s="236"/>
      <c r="K40" s="238">
        <v>36</v>
      </c>
      <c r="L40" s="184"/>
      <c r="M40" s="182"/>
      <c r="N40" s="182"/>
      <c r="O40" s="182"/>
    </row>
    <row r="41" spans="1:15" ht="13.8" x14ac:dyDescent="0.25">
      <c r="A41" s="189"/>
      <c r="B41" s="190"/>
      <c r="C41" s="185"/>
      <c r="D41" s="185"/>
      <c r="E41" s="186"/>
      <c r="F41" s="186"/>
      <c r="G41" s="186"/>
      <c r="H41" s="185"/>
      <c r="I41" s="186"/>
      <c r="J41" s="185"/>
      <c r="K41" s="191"/>
      <c r="L41" s="184"/>
      <c r="M41" s="182"/>
      <c r="N41" s="182"/>
      <c r="O41" s="182"/>
    </row>
    <row r="42" spans="1:15" x14ac:dyDescent="0.2">
      <c r="A42" s="182"/>
      <c r="B42" s="182"/>
      <c r="C42" s="182"/>
      <c r="D42" s="182"/>
      <c r="E42" s="182"/>
      <c r="F42" s="182"/>
      <c r="G42" s="182"/>
      <c r="H42" s="183"/>
      <c r="I42" s="182"/>
      <c r="J42" s="182"/>
      <c r="K42" s="182"/>
      <c r="L42" s="182"/>
      <c r="M42" s="182"/>
      <c r="N42" s="182"/>
      <c r="O42" s="182"/>
    </row>
  </sheetData>
  <sortState ref="B23:B36">
    <sortCondition ref="B23:B36"/>
  </sortState>
  <pageMargins left="0.31496062992125984" right="0.31496062992125984" top="0.35433070866141736" bottom="0.35433070866141736" header="0.31496062992125984" footer="0.19685039370078741"/>
  <pageSetup paperSize="9" orientation="portrait" r:id="rId1"/>
  <headerFooter differentFirst="1"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17"/>
  <dimension ref="A1:X39"/>
  <sheetViews>
    <sheetView showGridLines="0" zoomScaleNormal="100" workbookViewId="0">
      <selection activeCell="B3" sqref="B3:M6"/>
    </sheetView>
  </sheetViews>
  <sheetFormatPr defaultColWidth="9.109375" defaultRowHeight="11.4" x14ac:dyDescent="0.2"/>
  <cols>
    <col min="1" max="1" width="9.44140625" style="74" customWidth="1"/>
    <col min="2" max="2" width="14.44140625" style="74" customWidth="1"/>
    <col min="3" max="3" width="8" style="74" bestFit="1" customWidth="1"/>
    <col min="4" max="4" width="14.44140625" style="74" customWidth="1"/>
    <col min="5" max="5" width="8" style="74" bestFit="1" customWidth="1"/>
    <col min="6" max="6" width="14.44140625" style="74" customWidth="1"/>
    <col min="7" max="7" width="8" style="74" bestFit="1" customWidth="1"/>
    <col min="8" max="8" width="14.44140625" style="74" customWidth="1"/>
    <col min="9" max="9" width="8" style="74" bestFit="1" customWidth="1"/>
    <col min="10" max="10" width="14.44140625" style="74" customWidth="1"/>
    <col min="11" max="11" width="8" style="74" bestFit="1" customWidth="1"/>
    <col min="12" max="12" width="14.44140625" style="74" customWidth="1"/>
    <col min="13" max="13" width="8" style="74" bestFit="1" customWidth="1"/>
    <col min="14" max="26" width="9.109375" style="74" customWidth="1"/>
    <col min="27" max="16384" width="9.109375" style="74"/>
  </cols>
  <sheetData>
    <row r="1" spans="1:24" ht="17.399999999999999" x14ac:dyDescent="0.3">
      <c r="A1" s="89" t="s">
        <v>47</v>
      </c>
      <c r="M1" s="90" t="e">
        <f>Obsah!#REF!</f>
        <v>#REF!</v>
      </c>
    </row>
    <row r="2" spans="1:24" ht="7.5" customHeight="1" x14ac:dyDescent="0.2"/>
    <row r="3" spans="1:24" ht="12" x14ac:dyDescent="0.25">
      <c r="A3" s="27"/>
      <c r="B3" s="394"/>
      <c r="C3" s="394"/>
      <c r="D3" s="394"/>
      <c r="E3" s="394"/>
      <c r="F3" s="394"/>
      <c r="G3" s="395"/>
      <c r="H3" s="401"/>
      <c r="I3" s="394"/>
      <c r="J3" s="394"/>
      <c r="K3" s="394"/>
      <c r="L3" s="394"/>
      <c r="M3" s="394"/>
      <c r="N3" s="9"/>
    </row>
    <row r="4" spans="1:24" x14ac:dyDescent="0.2">
      <c r="A4" s="27"/>
      <c r="B4" s="402"/>
      <c r="C4" s="403"/>
      <c r="D4" s="403"/>
      <c r="E4" s="403"/>
      <c r="F4" s="403"/>
      <c r="G4" s="404"/>
      <c r="H4" s="402"/>
      <c r="I4" s="403"/>
      <c r="J4" s="403"/>
      <c r="K4" s="403"/>
      <c r="L4" s="403"/>
      <c r="M4" s="403"/>
      <c r="N4" s="39"/>
    </row>
    <row r="5" spans="1:24" ht="12" x14ac:dyDescent="0.25">
      <c r="A5" s="15"/>
      <c r="B5" s="400"/>
      <c r="C5" s="399"/>
      <c r="D5" s="400"/>
      <c r="E5" s="399"/>
      <c r="F5" s="400"/>
      <c r="G5" s="399"/>
      <c r="H5" s="400"/>
      <c r="I5" s="399"/>
      <c r="J5" s="400"/>
      <c r="K5" s="399"/>
      <c r="L5" s="400"/>
      <c r="M5" s="398"/>
      <c r="N5" s="58"/>
    </row>
    <row r="6" spans="1:24" ht="12" x14ac:dyDescent="0.25">
      <c r="A6" s="13"/>
      <c r="B6" s="63"/>
      <c r="C6" s="31"/>
      <c r="D6" s="31"/>
      <c r="E6" s="31"/>
      <c r="F6" s="31"/>
      <c r="G6" s="31"/>
      <c r="H6" s="31"/>
      <c r="I6" s="31"/>
      <c r="J6" s="31"/>
      <c r="K6" s="31"/>
      <c r="L6" s="31"/>
      <c r="M6" s="32"/>
      <c r="N6" s="58"/>
    </row>
    <row r="7" spans="1:24" ht="12" x14ac:dyDescent="0.25">
      <c r="A7" s="391"/>
      <c r="B7" s="389"/>
      <c r="C7" s="390"/>
      <c r="D7" s="390"/>
      <c r="E7" s="390"/>
      <c r="F7" s="390"/>
      <c r="G7" s="393"/>
      <c r="H7" s="389"/>
      <c r="I7" s="390"/>
      <c r="J7" s="390"/>
      <c r="K7" s="390"/>
      <c r="L7" s="390"/>
      <c r="M7" s="390"/>
      <c r="N7" s="40"/>
    </row>
    <row r="8" spans="1:24" ht="12" x14ac:dyDescent="0.25">
      <c r="A8" s="392"/>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ht="12" x14ac:dyDescent="0.25">
      <c r="A18" s="28"/>
      <c r="B18" s="394"/>
      <c r="C18" s="394"/>
      <c r="D18" s="394"/>
      <c r="E18" s="394"/>
      <c r="F18" s="394"/>
      <c r="G18" s="395"/>
      <c r="H18" s="98"/>
      <c r="I18" s="98"/>
      <c r="J18" s="98"/>
      <c r="K18" s="98"/>
      <c r="L18" s="98"/>
      <c r="M18" s="98"/>
      <c r="N18" s="101"/>
      <c r="O18" s="98"/>
    </row>
    <row r="19" spans="1:15" x14ac:dyDescent="0.2">
      <c r="A19" s="36"/>
      <c r="B19" s="396"/>
      <c r="C19" s="397"/>
      <c r="D19" s="397"/>
      <c r="E19" s="397"/>
      <c r="F19" s="397"/>
      <c r="G19" s="397"/>
      <c r="H19" s="101"/>
      <c r="I19" s="102"/>
      <c r="J19" s="103"/>
      <c r="K19" s="50"/>
      <c r="L19" s="103"/>
      <c r="M19" s="104"/>
      <c r="N19" s="101"/>
      <c r="O19" s="98"/>
    </row>
    <row r="20" spans="1:15" ht="12" x14ac:dyDescent="0.25">
      <c r="A20" s="37"/>
      <c r="B20" s="398"/>
      <c r="C20" s="399"/>
      <c r="D20" s="398"/>
      <c r="E20" s="399"/>
      <c r="F20" s="398"/>
      <c r="G20" s="399"/>
      <c r="H20" s="101"/>
      <c r="I20" s="102"/>
      <c r="J20" s="103"/>
      <c r="K20" s="50"/>
      <c r="L20" s="103"/>
      <c r="M20" s="104"/>
      <c r="N20" s="101"/>
      <c r="O20" s="98"/>
    </row>
    <row r="21" spans="1:15" ht="12" x14ac:dyDescent="0.25">
      <c r="A21" s="62"/>
      <c r="B21" s="63"/>
      <c r="C21" s="31"/>
      <c r="D21" s="31"/>
      <c r="E21" s="31"/>
      <c r="F21" s="31"/>
      <c r="G21" s="48"/>
      <c r="H21" s="101"/>
      <c r="I21" s="102"/>
      <c r="J21" s="103"/>
      <c r="K21" s="50"/>
      <c r="L21" s="103"/>
      <c r="M21" s="104"/>
      <c r="N21" s="101"/>
      <c r="O21" s="98"/>
    </row>
    <row r="22" spans="1:15" ht="12" x14ac:dyDescent="0.25">
      <c r="A22" s="387"/>
      <c r="B22" s="389"/>
      <c r="C22" s="390"/>
      <c r="D22" s="390"/>
      <c r="E22" s="390"/>
      <c r="F22" s="390"/>
      <c r="G22" s="390"/>
      <c r="H22" s="101"/>
      <c r="I22" s="102"/>
      <c r="J22" s="103"/>
      <c r="K22" s="50"/>
      <c r="L22" s="103"/>
      <c r="M22" s="104"/>
      <c r="N22" s="101"/>
      <c r="O22" s="98"/>
    </row>
    <row r="23" spans="1:15" ht="12" x14ac:dyDescent="0.25">
      <c r="A23" s="388"/>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18"/>
  <dimension ref="A1:U38"/>
  <sheetViews>
    <sheetView showGridLines="0" zoomScaleNormal="100" workbookViewId="0">
      <selection activeCell="B3" sqref="B3:M6"/>
    </sheetView>
  </sheetViews>
  <sheetFormatPr defaultColWidth="9.109375" defaultRowHeight="11.4" x14ac:dyDescent="0.2"/>
  <cols>
    <col min="1" max="1" width="9.44140625" style="74" customWidth="1"/>
    <col min="2" max="2" width="14.44140625" style="74" customWidth="1"/>
    <col min="3" max="3" width="8" style="74" bestFit="1" customWidth="1"/>
    <col min="4" max="4" width="14.44140625" style="74" customWidth="1"/>
    <col min="5" max="5" width="8" style="74" bestFit="1" customWidth="1"/>
    <col min="6" max="6" width="14.44140625" style="74" customWidth="1"/>
    <col min="7" max="7" width="8" style="74" bestFit="1" customWidth="1"/>
    <col min="8" max="8" width="14.44140625" style="74" customWidth="1"/>
    <col min="9" max="9" width="8" style="74" bestFit="1" customWidth="1"/>
    <col min="10" max="10" width="14.44140625" style="74" customWidth="1"/>
    <col min="11" max="11" width="8" style="74" bestFit="1" customWidth="1"/>
    <col min="12" max="12" width="14.44140625" style="74" customWidth="1"/>
    <col min="13" max="13" width="8" style="74" bestFit="1" customWidth="1"/>
    <col min="14" max="26" width="9.109375" style="74" customWidth="1"/>
    <col min="27" max="16384" width="9.109375" style="74"/>
  </cols>
  <sheetData>
    <row r="1" spans="1:21" ht="17.399999999999999" x14ac:dyDescent="0.3">
      <c r="A1" s="89" t="s">
        <v>48</v>
      </c>
      <c r="B1" s="98"/>
      <c r="C1" s="98"/>
      <c r="D1" s="98"/>
      <c r="E1" s="98"/>
      <c r="F1" s="98"/>
      <c r="G1" s="98"/>
      <c r="H1" s="98"/>
      <c r="I1" s="98"/>
      <c r="J1" s="98"/>
      <c r="K1" s="98"/>
      <c r="L1" s="98"/>
      <c r="M1" s="90" t="e">
        <f>Obsah!#REF!</f>
        <v>#REF!</v>
      </c>
      <c r="N1" s="98"/>
      <c r="O1" s="98"/>
    </row>
    <row r="2" spans="1:21" ht="7.5" customHeight="1" x14ac:dyDescent="0.3">
      <c r="A2" s="89"/>
      <c r="B2" s="98"/>
      <c r="C2" s="98"/>
      <c r="D2" s="98"/>
      <c r="E2" s="98"/>
      <c r="F2" s="98"/>
      <c r="G2" s="98"/>
      <c r="H2" s="98"/>
      <c r="I2" s="98"/>
      <c r="J2" s="98"/>
      <c r="K2" s="98"/>
      <c r="L2" s="98"/>
      <c r="M2" s="98"/>
      <c r="N2" s="98"/>
      <c r="O2" s="98"/>
    </row>
    <row r="3" spans="1:21" ht="12" x14ac:dyDescent="0.25">
      <c r="A3" s="27"/>
      <c r="B3" s="394"/>
      <c r="C3" s="394"/>
      <c r="D3" s="394"/>
      <c r="E3" s="394"/>
      <c r="F3" s="394"/>
      <c r="G3" s="395"/>
      <c r="H3" s="401"/>
      <c r="I3" s="394"/>
      <c r="J3" s="394"/>
      <c r="K3" s="394"/>
      <c r="L3" s="394"/>
      <c r="M3" s="394"/>
      <c r="N3" s="9"/>
    </row>
    <row r="4" spans="1:21" ht="13.5" customHeight="1" x14ac:dyDescent="0.2">
      <c r="A4" s="27"/>
      <c r="B4" s="402"/>
      <c r="C4" s="403"/>
      <c r="D4" s="403"/>
      <c r="E4" s="403"/>
      <c r="F4" s="403"/>
      <c r="G4" s="404"/>
      <c r="H4" s="402"/>
      <c r="I4" s="403"/>
      <c r="J4" s="403"/>
      <c r="K4" s="403"/>
      <c r="L4" s="403"/>
      <c r="M4" s="403"/>
      <c r="N4" s="39"/>
    </row>
    <row r="5" spans="1:21" ht="12" x14ac:dyDescent="0.25">
      <c r="A5" s="15"/>
      <c r="B5" s="400"/>
      <c r="C5" s="399"/>
      <c r="D5" s="400"/>
      <c r="E5" s="399"/>
      <c r="F5" s="400"/>
      <c r="G5" s="399"/>
      <c r="H5" s="400"/>
      <c r="I5" s="399"/>
      <c r="J5" s="400"/>
      <c r="K5" s="399"/>
      <c r="L5" s="400"/>
      <c r="M5" s="398"/>
      <c r="N5" s="58"/>
    </row>
    <row r="6" spans="1:21" ht="12" x14ac:dyDescent="0.25">
      <c r="A6" s="13"/>
      <c r="B6" s="63"/>
      <c r="C6" s="31"/>
      <c r="D6" s="31"/>
      <c r="E6" s="31"/>
      <c r="F6" s="31"/>
      <c r="G6" s="31"/>
      <c r="H6" s="31"/>
      <c r="I6" s="31"/>
      <c r="J6" s="31"/>
      <c r="K6" s="31"/>
      <c r="L6" s="31"/>
      <c r="M6" s="48"/>
      <c r="N6" s="58"/>
    </row>
    <row r="7" spans="1:21" ht="12" x14ac:dyDescent="0.25">
      <c r="A7" s="391"/>
      <c r="B7" s="389"/>
      <c r="C7" s="390"/>
      <c r="D7" s="390"/>
      <c r="E7" s="390"/>
      <c r="F7" s="390"/>
      <c r="G7" s="393"/>
      <c r="H7" s="389"/>
      <c r="I7" s="390"/>
      <c r="J7" s="390"/>
      <c r="K7" s="390"/>
      <c r="L7" s="390"/>
      <c r="M7" s="390"/>
      <c r="N7" s="40"/>
    </row>
    <row r="8" spans="1:21" ht="12" x14ac:dyDescent="0.25">
      <c r="A8" s="392"/>
      <c r="B8" s="33"/>
      <c r="C8" s="45"/>
      <c r="D8" s="34"/>
      <c r="E8" s="45"/>
      <c r="F8" s="34"/>
      <c r="G8" s="45"/>
      <c r="H8" s="33"/>
      <c r="I8" s="45"/>
      <c r="J8" s="34"/>
      <c r="K8" s="45"/>
      <c r="L8" s="34"/>
      <c r="M8" s="45"/>
      <c r="N8" s="1"/>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ht="12" x14ac:dyDescent="0.25">
      <c r="A18" s="49"/>
      <c r="B18" s="394"/>
      <c r="C18" s="394"/>
      <c r="D18" s="394"/>
      <c r="E18" s="394"/>
      <c r="F18" s="394"/>
      <c r="G18" s="395"/>
      <c r="H18" s="7"/>
      <c r="I18" s="7"/>
      <c r="J18" s="7"/>
      <c r="K18" s="7"/>
      <c r="L18" s="7"/>
      <c r="M18" s="7"/>
      <c r="N18" s="101"/>
      <c r="O18" s="98"/>
      <c r="P18" s="59"/>
      <c r="Q18" s="38"/>
      <c r="R18" s="8"/>
      <c r="S18" s="8"/>
      <c r="T18" s="8"/>
    </row>
    <row r="19" spans="1:20" x14ac:dyDescent="0.2">
      <c r="A19" s="36"/>
      <c r="B19" s="396"/>
      <c r="C19" s="397"/>
      <c r="D19" s="397"/>
      <c r="E19" s="397"/>
      <c r="F19" s="397"/>
      <c r="G19" s="397"/>
      <c r="H19" s="101"/>
      <c r="I19" s="102"/>
      <c r="J19" s="103"/>
      <c r="K19" s="50"/>
      <c r="L19" s="103"/>
      <c r="M19" s="104"/>
      <c r="N19" s="101"/>
      <c r="O19" s="98"/>
      <c r="P19" s="59"/>
      <c r="Q19" s="38"/>
      <c r="R19" s="8"/>
      <c r="S19" s="8"/>
      <c r="T19" s="8"/>
    </row>
    <row r="20" spans="1:20" ht="12" x14ac:dyDescent="0.25">
      <c r="A20" s="37"/>
      <c r="B20" s="398"/>
      <c r="C20" s="399"/>
      <c r="D20" s="398"/>
      <c r="E20" s="399"/>
      <c r="F20" s="398"/>
      <c r="G20" s="399"/>
      <c r="H20" s="101"/>
      <c r="I20" s="102"/>
      <c r="J20" s="103"/>
      <c r="K20" s="50"/>
      <c r="L20" s="103"/>
      <c r="M20" s="104"/>
      <c r="N20" s="101"/>
      <c r="O20" s="98"/>
      <c r="P20" s="59"/>
      <c r="Q20" s="38"/>
      <c r="R20" s="44"/>
      <c r="S20" s="44"/>
      <c r="T20" s="44"/>
    </row>
    <row r="21" spans="1:20" ht="12" x14ac:dyDescent="0.25">
      <c r="A21" s="62"/>
      <c r="B21" s="63"/>
      <c r="C21" s="31"/>
      <c r="D21" s="31"/>
      <c r="E21" s="31"/>
      <c r="F21" s="31"/>
      <c r="G21" s="48"/>
      <c r="H21" s="101"/>
      <c r="I21" s="102"/>
      <c r="J21" s="103"/>
      <c r="K21" s="50"/>
      <c r="L21" s="103"/>
      <c r="M21" s="104"/>
      <c r="N21" s="101"/>
      <c r="O21" s="98"/>
      <c r="P21" s="59"/>
      <c r="Q21" s="38"/>
      <c r="R21" s="8"/>
      <c r="S21" s="8"/>
      <c r="T21" s="8"/>
    </row>
    <row r="22" spans="1:20" ht="12" x14ac:dyDescent="0.25">
      <c r="A22" s="387"/>
      <c r="B22" s="389"/>
      <c r="C22" s="390"/>
      <c r="D22" s="390"/>
      <c r="E22" s="390"/>
      <c r="F22" s="390"/>
      <c r="G22" s="390"/>
      <c r="H22" s="101"/>
      <c r="I22" s="102"/>
      <c r="J22" s="103"/>
      <c r="K22" s="50"/>
      <c r="L22" s="103"/>
      <c r="M22" s="104"/>
      <c r="N22" s="101"/>
      <c r="O22" s="98"/>
      <c r="P22" s="59"/>
      <c r="Q22" s="38"/>
      <c r="R22" s="8"/>
      <c r="S22" s="8"/>
      <c r="T22" s="8"/>
    </row>
    <row r="23" spans="1:20" ht="12" x14ac:dyDescent="0.25">
      <c r="A23" s="388"/>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19"/>
  <dimension ref="A1:X39"/>
  <sheetViews>
    <sheetView showGridLines="0" zoomScaleNormal="100" workbookViewId="0">
      <selection activeCell="B3" sqref="B3:M6"/>
    </sheetView>
  </sheetViews>
  <sheetFormatPr defaultColWidth="9.109375" defaultRowHeight="11.4" x14ac:dyDescent="0.2"/>
  <cols>
    <col min="1" max="1" width="9.44140625" style="74" customWidth="1"/>
    <col min="2" max="2" width="14.44140625" style="74" customWidth="1"/>
    <col min="3" max="3" width="8" style="74" bestFit="1" customWidth="1"/>
    <col min="4" max="4" width="14.44140625" style="74" customWidth="1"/>
    <col min="5" max="5" width="8" style="74" bestFit="1" customWidth="1"/>
    <col min="6" max="6" width="14.44140625" style="74" customWidth="1"/>
    <col min="7" max="7" width="8" style="74" bestFit="1" customWidth="1"/>
    <col min="8" max="8" width="14.44140625" style="74" customWidth="1"/>
    <col min="9" max="9" width="8" style="74" bestFit="1" customWidth="1"/>
    <col min="10" max="10" width="14.44140625" style="74" customWidth="1"/>
    <col min="11" max="11" width="8" style="74" bestFit="1" customWidth="1"/>
    <col min="12" max="12" width="14.44140625" style="74" customWidth="1"/>
    <col min="13" max="13" width="8" style="74" bestFit="1" customWidth="1"/>
    <col min="14" max="26" width="9.109375" style="74" customWidth="1"/>
    <col min="27" max="16384" width="9.109375" style="74"/>
  </cols>
  <sheetData>
    <row r="1" spans="1:24" ht="17.399999999999999" x14ac:dyDescent="0.3">
      <c r="A1" s="89" t="s">
        <v>49</v>
      </c>
      <c r="M1" s="90" t="e">
        <f>Obsah!#REF!</f>
        <v>#REF!</v>
      </c>
    </row>
    <row r="2" spans="1:24" ht="7.5" customHeight="1" x14ac:dyDescent="0.2"/>
    <row r="3" spans="1:24" ht="12" x14ac:dyDescent="0.25">
      <c r="A3" s="27"/>
      <c r="B3" s="394"/>
      <c r="C3" s="394"/>
      <c r="D3" s="394"/>
      <c r="E3" s="394"/>
      <c r="F3" s="394"/>
      <c r="G3" s="395"/>
      <c r="H3" s="401"/>
      <c r="I3" s="394"/>
      <c r="J3" s="394"/>
      <c r="K3" s="394"/>
      <c r="L3" s="394"/>
      <c r="M3" s="394"/>
      <c r="N3" s="9"/>
    </row>
    <row r="4" spans="1:24" x14ac:dyDescent="0.2">
      <c r="A4" s="27"/>
      <c r="B4" s="402"/>
      <c r="C4" s="403"/>
      <c r="D4" s="403"/>
      <c r="E4" s="403"/>
      <c r="F4" s="403"/>
      <c r="G4" s="404"/>
      <c r="H4" s="402"/>
      <c r="I4" s="403"/>
      <c r="J4" s="403"/>
      <c r="K4" s="403"/>
      <c r="L4" s="403"/>
      <c r="M4" s="403"/>
      <c r="N4" s="39"/>
    </row>
    <row r="5" spans="1:24" ht="12" x14ac:dyDescent="0.25">
      <c r="A5" s="15"/>
      <c r="B5" s="400"/>
      <c r="C5" s="399"/>
      <c r="D5" s="400"/>
      <c r="E5" s="399"/>
      <c r="F5" s="400"/>
      <c r="G5" s="399"/>
      <c r="H5" s="400"/>
      <c r="I5" s="399"/>
      <c r="J5" s="400"/>
      <c r="K5" s="399"/>
      <c r="L5" s="400"/>
      <c r="M5" s="398"/>
      <c r="N5" s="58"/>
    </row>
    <row r="6" spans="1:24" ht="12" x14ac:dyDescent="0.25">
      <c r="A6" s="13"/>
      <c r="B6" s="63"/>
      <c r="C6" s="31"/>
      <c r="D6" s="31"/>
      <c r="E6" s="31"/>
      <c r="F6" s="31"/>
      <c r="G6" s="31"/>
      <c r="H6" s="31"/>
      <c r="I6" s="31"/>
      <c r="J6" s="31"/>
      <c r="K6" s="31"/>
      <c r="L6" s="31"/>
      <c r="M6" s="32"/>
      <c r="N6" s="58"/>
    </row>
    <row r="7" spans="1:24" ht="12" x14ac:dyDescent="0.25">
      <c r="A7" s="391"/>
      <c r="B7" s="389"/>
      <c r="C7" s="390"/>
      <c r="D7" s="390"/>
      <c r="E7" s="390"/>
      <c r="F7" s="390"/>
      <c r="G7" s="393"/>
      <c r="H7" s="389"/>
      <c r="I7" s="390"/>
      <c r="J7" s="390"/>
      <c r="K7" s="390"/>
      <c r="L7" s="390"/>
      <c r="M7" s="390"/>
      <c r="N7" s="40"/>
    </row>
    <row r="8" spans="1:24" ht="12" x14ac:dyDescent="0.25">
      <c r="A8" s="392"/>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ht="12" x14ac:dyDescent="0.25">
      <c r="A18" s="28"/>
      <c r="B18" s="394"/>
      <c r="C18" s="394"/>
      <c r="D18" s="394"/>
      <c r="E18" s="394"/>
      <c r="F18" s="394"/>
      <c r="G18" s="395"/>
      <c r="H18" s="98"/>
      <c r="I18" s="98"/>
      <c r="J18" s="98"/>
      <c r="K18" s="98"/>
      <c r="L18" s="98"/>
      <c r="M18" s="98"/>
      <c r="N18" s="101"/>
      <c r="O18" s="98"/>
    </row>
    <row r="19" spans="1:15" x14ac:dyDescent="0.2">
      <c r="A19" s="36"/>
      <c r="B19" s="396"/>
      <c r="C19" s="397"/>
      <c r="D19" s="397"/>
      <c r="E19" s="397"/>
      <c r="F19" s="397"/>
      <c r="G19" s="397"/>
      <c r="H19" s="101"/>
      <c r="I19" s="102"/>
      <c r="J19" s="103"/>
      <c r="K19" s="50"/>
      <c r="L19" s="103"/>
      <c r="M19" s="104"/>
      <c r="N19" s="101"/>
      <c r="O19" s="98"/>
    </row>
    <row r="20" spans="1:15" ht="12" x14ac:dyDescent="0.25">
      <c r="A20" s="37"/>
      <c r="B20" s="398"/>
      <c r="C20" s="399"/>
      <c r="D20" s="398"/>
      <c r="E20" s="399"/>
      <c r="F20" s="398"/>
      <c r="G20" s="399"/>
      <c r="H20" s="101"/>
      <c r="I20" s="102"/>
      <c r="J20" s="103"/>
      <c r="K20" s="50"/>
      <c r="L20" s="103"/>
      <c r="M20" s="104"/>
      <c r="N20" s="101"/>
      <c r="O20" s="98"/>
    </row>
    <row r="21" spans="1:15" ht="12" x14ac:dyDescent="0.25">
      <c r="A21" s="62"/>
      <c r="B21" s="63"/>
      <c r="C21" s="31"/>
      <c r="D21" s="31"/>
      <c r="E21" s="31"/>
      <c r="F21" s="31"/>
      <c r="G21" s="48"/>
      <c r="H21" s="101"/>
      <c r="I21" s="102"/>
      <c r="J21" s="103"/>
      <c r="K21" s="50"/>
      <c r="L21" s="103"/>
      <c r="M21" s="104"/>
      <c r="N21" s="101"/>
      <c r="O21" s="98"/>
    </row>
    <row r="22" spans="1:15" ht="12" x14ac:dyDescent="0.25">
      <c r="A22" s="387"/>
      <c r="B22" s="389"/>
      <c r="C22" s="390"/>
      <c r="D22" s="390"/>
      <c r="E22" s="390"/>
      <c r="F22" s="390"/>
      <c r="G22" s="390"/>
      <c r="H22" s="101"/>
      <c r="I22" s="102"/>
      <c r="J22" s="103"/>
      <c r="K22" s="50"/>
      <c r="L22" s="103"/>
      <c r="M22" s="104"/>
      <c r="N22" s="101"/>
      <c r="O22" s="98"/>
    </row>
    <row r="23" spans="1:15" ht="12" x14ac:dyDescent="0.25">
      <c r="A23" s="388"/>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2"/>
  <dimension ref="A1:U38"/>
  <sheetViews>
    <sheetView showGridLines="0" zoomScaleNormal="100" workbookViewId="0">
      <selection activeCell="B3" sqref="B3:M6"/>
    </sheetView>
  </sheetViews>
  <sheetFormatPr defaultColWidth="9.109375" defaultRowHeight="11.4" x14ac:dyDescent="0.2"/>
  <cols>
    <col min="1" max="1" width="9.44140625" style="74" customWidth="1"/>
    <col min="2" max="2" width="14.44140625" style="74" customWidth="1"/>
    <col min="3" max="3" width="8" style="74" bestFit="1" customWidth="1"/>
    <col min="4" max="4" width="14.44140625" style="74" customWidth="1"/>
    <col min="5" max="5" width="8" style="74" bestFit="1" customWidth="1"/>
    <col min="6" max="6" width="14.44140625" style="74" customWidth="1"/>
    <col min="7" max="7" width="8" style="74" bestFit="1" customWidth="1"/>
    <col min="8" max="8" width="14.44140625" style="74" customWidth="1"/>
    <col min="9" max="9" width="8" style="74" bestFit="1" customWidth="1"/>
    <col min="10" max="10" width="14.44140625" style="74" customWidth="1"/>
    <col min="11" max="11" width="8" style="74" bestFit="1" customWidth="1"/>
    <col min="12" max="12" width="14.44140625" style="74" customWidth="1"/>
    <col min="13" max="13" width="8" style="74" bestFit="1" customWidth="1"/>
    <col min="14" max="26" width="9.109375" style="74" customWidth="1"/>
    <col min="27" max="16384" width="9.109375" style="74"/>
  </cols>
  <sheetData>
    <row r="1" spans="1:21" ht="17.399999999999999" x14ac:dyDescent="0.3">
      <c r="A1" s="89" t="s">
        <v>50</v>
      </c>
      <c r="B1" s="98"/>
      <c r="C1" s="98"/>
      <c r="D1" s="98"/>
      <c r="E1" s="98"/>
      <c r="F1" s="98"/>
      <c r="G1" s="98"/>
      <c r="H1" s="98"/>
      <c r="I1" s="98"/>
      <c r="J1" s="98"/>
      <c r="K1" s="98"/>
      <c r="L1" s="98"/>
      <c r="M1" s="90" t="e">
        <f>Obsah!#REF!</f>
        <v>#REF!</v>
      </c>
      <c r="N1" s="98"/>
      <c r="O1" s="98"/>
    </row>
    <row r="2" spans="1:21" ht="7.5" customHeight="1" x14ac:dyDescent="0.3">
      <c r="A2" s="89"/>
      <c r="B2" s="98"/>
      <c r="C2" s="98"/>
      <c r="D2" s="98"/>
      <c r="E2" s="98"/>
      <c r="F2" s="98"/>
      <c r="G2" s="98"/>
      <c r="H2" s="98"/>
      <c r="I2" s="98"/>
      <c r="J2" s="98"/>
      <c r="K2" s="98"/>
      <c r="L2" s="98"/>
      <c r="M2" s="98"/>
      <c r="N2" s="98"/>
      <c r="O2" s="98"/>
    </row>
    <row r="3" spans="1:21" ht="12" x14ac:dyDescent="0.25">
      <c r="A3" s="27"/>
      <c r="B3" s="394"/>
      <c r="C3" s="394"/>
      <c r="D3" s="394"/>
      <c r="E3" s="394"/>
      <c r="F3" s="394"/>
      <c r="G3" s="395"/>
      <c r="H3" s="401"/>
      <c r="I3" s="394"/>
      <c r="J3" s="394"/>
      <c r="K3" s="394"/>
      <c r="L3" s="394"/>
      <c r="M3" s="394"/>
      <c r="N3" s="9"/>
    </row>
    <row r="4" spans="1:21" ht="13.5" customHeight="1" x14ac:dyDescent="0.2">
      <c r="A4" s="27"/>
      <c r="B4" s="402"/>
      <c r="C4" s="403"/>
      <c r="D4" s="403"/>
      <c r="E4" s="403"/>
      <c r="F4" s="403"/>
      <c r="G4" s="404"/>
      <c r="H4" s="402"/>
      <c r="I4" s="403"/>
      <c r="J4" s="403"/>
      <c r="K4" s="403"/>
      <c r="L4" s="403"/>
      <c r="M4" s="403"/>
      <c r="N4" s="39"/>
    </row>
    <row r="5" spans="1:21" ht="12" x14ac:dyDescent="0.25">
      <c r="A5" s="15"/>
      <c r="B5" s="400"/>
      <c r="C5" s="399"/>
      <c r="D5" s="400"/>
      <c r="E5" s="399"/>
      <c r="F5" s="400"/>
      <c r="G5" s="399"/>
      <c r="H5" s="400"/>
      <c r="I5" s="399"/>
      <c r="J5" s="400"/>
      <c r="K5" s="399"/>
      <c r="L5" s="400"/>
      <c r="M5" s="398"/>
      <c r="N5" s="58"/>
    </row>
    <row r="6" spans="1:21" ht="12" x14ac:dyDescent="0.25">
      <c r="A6" s="13"/>
      <c r="B6" s="63"/>
      <c r="C6" s="31"/>
      <c r="D6" s="31"/>
      <c r="E6" s="31"/>
      <c r="F6" s="31"/>
      <c r="G6" s="31"/>
      <c r="H6" s="31"/>
      <c r="I6" s="31"/>
      <c r="J6" s="31"/>
      <c r="K6" s="31"/>
      <c r="L6" s="31"/>
      <c r="M6" s="48"/>
      <c r="N6" s="58"/>
    </row>
    <row r="7" spans="1:21" ht="12" x14ac:dyDescent="0.25">
      <c r="A7" s="391"/>
      <c r="B7" s="389"/>
      <c r="C7" s="390"/>
      <c r="D7" s="390"/>
      <c r="E7" s="390"/>
      <c r="F7" s="390"/>
      <c r="G7" s="393"/>
      <c r="H7" s="389"/>
      <c r="I7" s="390"/>
      <c r="J7" s="390"/>
      <c r="K7" s="390"/>
      <c r="L7" s="390"/>
      <c r="M7" s="390"/>
      <c r="N7" s="40"/>
    </row>
    <row r="8" spans="1:21" ht="12" x14ac:dyDescent="0.25">
      <c r="A8" s="392"/>
      <c r="B8" s="33"/>
      <c r="C8" s="45"/>
      <c r="D8" s="34"/>
      <c r="E8" s="45"/>
      <c r="F8" s="34"/>
      <c r="G8" s="45"/>
      <c r="H8" s="33"/>
      <c r="I8" s="45"/>
      <c r="J8" s="34"/>
      <c r="K8" s="45"/>
      <c r="L8" s="34"/>
      <c r="M8" s="45"/>
      <c r="N8" s="1"/>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ht="12" x14ac:dyDescent="0.25">
      <c r="A18" s="49"/>
      <c r="B18" s="394"/>
      <c r="C18" s="394"/>
      <c r="D18" s="394"/>
      <c r="E18" s="394"/>
      <c r="F18" s="394"/>
      <c r="G18" s="395"/>
      <c r="H18" s="7"/>
      <c r="I18" s="7"/>
      <c r="J18" s="7"/>
      <c r="K18" s="7"/>
      <c r="L18" s="7"/>
      <c r="M18" s="7"/>
      <c r="N18" s="101"/>
      <c r="O18" s="98"/>
      <c r="P18" s="59"/>
      <c r="Q18" s="38"/>
      <c r="R18" s="8"/>
      <c r="S18" s="8"/>
      <c r="T18" s="8"/>
    </row>
    <row r="19" spans="1:20" x14ac:dyDescent="0.2">
      <c r="A19" s="36"/>
      <c r="B19" s="396"/>
      <c r="C19" s="397"/>
      <c r="D19" s="397"/>
      <c r="E19" s="397"/>
      <c r="F19" s="397"/>
      <c r="G19" s="397"/>
      <c r="H19" s="101"/>
      <c r="I19" s="102"/>
      <c r="J19" s="103"/>
      <c r="K19" s="50"/>
      <c r="L19" s="103"/>
      <c r="M19" s="104"/>
      <c r="N19" s="101"/>
      <c r="O19" s="98"/>
      <c r="P19" s="59"/>
      <c r="Q19" s="38"/>
      <c r="R19" s="8"/>
      <c r="S19" s="8"/>
      <c r="T19" s="8"/>
    </row>
    <row r="20" spans="1:20" ht="12" x14ac:dyDescent="0.25">
      <c r="A20" s="37"/>
      <c r="B20" s="398"/>
      <c r="C20" s="399"/>
      <c r="D20" s="398"/>
      <c r="E20" s="399"/>
      <c r="F20" s="398"/>
      <c r="G20" s="399"/>
      <c r="H20" s="101"/>
      <c r="I20" s="102"/>
      <c r="J20" s="103"/>
      <c r="K20" s="50"/>
      <c r="L20" s="103"/>
      <c r="M20" s="104"/>
      <c r="N20" s="101"/>
      <c r="O20" s="98"/>
      <c r="P20" s="59"/>
      <c r="Q20" s="38"/>
      <c r="R20" s="44"/>
      <c r="S20" s="44"/>
      <c r="T20" s="44"/>
    </row>
    <row r="21" spans="1:20" ht="12" x14ac:dyDescent="0.25">
      <c r="A21" s="62"/>
      <c r="B21" s="63"/>
      <c r="C21" s="31"/>
      <c r="D21" s="31"/>
      <c r="E21" s="31"/>
      <c r="F21" s="31"/>
      <c r="G21" s="48"/>
      <c r="H21" s="101"/>
      <c r="I21" s="102"/>
      <c r="J21" s="103"/>
      <c r="K21" s="50"/>
      <c r="L21" s="103"/>
      <c r="M21" s="104"/>
      <c r="N21" s="101"/>
      <c r="O21" s="98"/>
      <c r="P21" s="59"/>
      <c r="Q21" s="38"/>
      <c r="R21" s="8"/>
      <c r="S21" s="8"/>
      <c r="T21" s="8"/>
    </row>
    <row r="22" spans="1:20" ht="12" x14ac:dyDescent="0.25">
      <c r="A22" s="387"/>
      <c r="B22" s="389"/>
      <c r="C22" s="390"/>
      <c r="D22" s="390"/>
      <c r="E22" s="390"/>
      <c r="F22" s="390"/>
      <c r="G22" s="390"/>
      <c r="H22" s="101"/>
      <c r="I22" s="102"/>
      <c r="J22" s="103"/>
      <c r="K22" s="50"/>
      <c r="L22" s="103"/>
      <c r="M22" s="104"/>
      <c r="N22" s="101"/>
      <c r="O22" s="98"/>
      <c r="P22" s="59"/>
      <c r="Q22" s="38"/>
      <c r="R22" s="8"/>
      <c r="S22" s="8"/>
      <c r="T22" s="8"/>
    </row>
    <row r="23" spans="1:20" ht="12" x14ac:dyDescent="0.25">
      <c r="A23" s="388"/>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5"/>
  <dimension ref="A1:X39"/>
  <sheetViews>
    <sheetView showGridLines="0" zoomScaleNormal="100" workbookViewId="0">
      <selection activeCell="B3" sqref="B3:M6"/>
    </sheetView>
  </sheetViews>
  <sheetFormatPr defaultColWidth="9.109375" defaultRowHeight="11.4" x14ac:dyDescent="0.2"/>
  <cols>
    <col min="1" max="1" width="9.44140625" style="74" customWidth="1"/>
    <col min="2" max="2" width="14.44140625" style="74" customWidth="1"/>
    <col min="3" max="3" width="8" style="74" bestFit="1" customWidth="1"/>
    <col min="4" max="4" width="14.44140625" style="74" customWidth="1"/>
    <col min="5" max="5" width="8" style="74" bestFit="1" customWidth="1"/>
    <col min="6" max="6" width="14.44140625" style="74" customWidth="1"/>
    <col min="7" max="7" width="8" style="74" bestFit="1" customWidth="1"/>
    <col min="8" max="8" width="14.44140625" style="74" customWidth="1"/>
    <col min="9" max="9" width="8" style="74" bestFit="1" customWidth="1"/>
    <col min="10" max="10" width="14.44140625" style="74" customWidth="1"/>
    <col min="11" max="11" width="8" style="74" bestFit="1" customWidth="1"/>
    <col min="12" max="12" width="14.44140625" style="74" customWidth="1"/>
    <col min="13" max="13" width="8" style="74" bestFit="1" customWidth="1"/>
    <col min="14" max="26" width="9.109375" style="74" customWidth="1"/>
    <col min="27" max="16384" width="9.109375" style="74"/>
  </cols>
  <sheetData>
    <row r="1" spans="1:24" ht="17.399999999999999" x14ac:dyDescent="0.3">
      <c r="A1" s="89" t="s">
        <v>51</v>
      </c>
      <c r="M1" s="90" t="e">
        <f>Obsah!#REF!</f>
        <v>#REF!</v>
      </c>
    </row>
    <row r="2" spans="1:24" ht="7.5" customHeight="1" x14ac:dyDescent="0.2"/>
    <row r="3" spans="1:24" ht="12" x14ac:dyDescent="0.25">
      <c r="A3" s="27"/>
      <c r="B3" s="394"/>
      <c r="C3" s="394"/>
      <c r="D3" s="394"/>
      <c r="E3" s="394"/>
      <c r="F3" s="394"/>
      <c r="G3" s="395"/>
      <c r="H3" s="401"/>
      <c r="I3" s="394"/>
      <c r="J3" s="394"/>
      <c r="K3" s="394"/>
      <c r="L3" s="394"/>
      <c r="M3" s="394"/>
      <c r="N3" s="9"/>
    </row>
    <row r="4" spans="1:24" x14ac:dyDescent="0.2">
      <c r="A4" s="27"/>
      <c r="B4" s="402"/>
      <c r="C4" s="403"/>
      <c r="D4" s="403"/>
      <c r="E4" s="403"/>
      <c r="F4" s="403"/>
      <c r="G4" s="404"/>
      <c r="H4" s="402"/>
      <c r="I4" s="403"/>
      <c r="J4" s="403"/>
      <c r="K4" s="403"/>
      <c r="L4" s="403"/>
      <c r="M4" s="403"/>
      <c r="N4" s="39"/>
    </row>
    <row r="5" spans="1:24" ht="12" x14ac:dyDescent="0.25">
      <c r="A5" s="15"/>
      <c r="B5" s="400"/>
      <c r="C5" s="399"/>
      <c r="D5" s="400"/>
      <c r="E5" s="399"/>
      <c r="F5" s="400"/>
      <c r="G5" s="399"/>
      <c r="H5" s="400"/>
      <c r="I5" s="399"/>
      <c r="J5" s="400"/>
      <c r="K5" s="399"/>
      <c r="L5" s="400"/>
      <c r="M5" s="398"/>
      <c r="N5" s="58"/>
    </row>
    <row r="6" spans="1:24" ht="12" x14ac:dyDescent="0.25">
      <c r="A6" s="13"/>
      <c r="B6" s="63"/>
      <c r="C6" s="31"/>
      <c r="D6" s="31"/>
      <c r="E6" s="31"/>
      <c r="F6" s="31"/>
      <c r="G6" s="31"/>
      <c r="H6" s="31"/>
      <c r="I6" s="31"/>
      <c r="J6" s="31"/>
      <c r="K6" s="31"/>
      <c r="L6" s="31"/>
      <c r="M6" s="32"/>
      <c r="N6" s="58"/>
    </row>
    <row r="7" spans="1:24" ht="12" x14ac:dyDescent="0.25">
      <c r="A7" s="391"/>
      <c r="B7" s="389"/>
      <c r="C7" s="390"/>
      <c r="D7" s="390"/>
      <c r="E7" s="390"/>
      <c r="F7" s="390"/>
      <c r="G7" s="393"/>
      <c r="H7" s="389"/>
      <c r="I7" s="390"/>
      <c r="J7" s="390"/>
      <c r="K7" s="390"/>
      <c r="L7" s="390"/>
      <c r="M7" s="390"/>
      <c r="N7" s="40"/>
    </row>
    <row r="8" spans="1:24" ht="12" x14ac:dyDescent="0.25">
      <c r="A8" s="392"/>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ht="12" x14ac:dyDescent="0.25">
      <c r="A18" s="28"/>
      <c r="B18" s="394"/>
      <c r="C18" s="394"/>
      <c r="D18" s="394"/>
      <c r="E18" s="394"/>
      <c r="F18" s="394"/>
      <c r="G18" s="395"/>
      <c r="H18" s="98"/>
      <c r="I18" s="98"/>
      <c r="J18" s="98"/>
      <c r="K18" s="98"/>
      <c r="L18" s="98"/>
      <c r="M18" s="98"/>
      <c r="N18" s="101"/>
      <c r="O18" s="98"/>
    </row>
    <row r="19" spans="1:15" x14ac:dyDescent="0.2">
      <c r="A19" s="36"/>
      <c r="B19" s="396"/>
      <c r="C19" s="397"/>
      <c r="D19" s="397"/>
      <c r="E19" s="397"/>
      <c r="F19" s="397"/>
      <c r="G19" s="397"/>
      <c r="H19" s="101"/>
      <c r="I19" s="102"/>
      <c r="J19" s="103"/>
      <c r="K19" s="50"/>
      <c r="L19" s="103"/>
      <c r="M19" s="104"/>
      <c r="N19" s="101"/>
      <c r="O19" s="98"/>
    </row>
    <row r="20" spans="1:15" ht="12" x14ac:dyDescent="0.25">
      <c r="A20" s="37"/>
      <c r="B20" s="398"/>
      <c r="C20" s="399"/>
      <c r="D20" s="398"/>
      <c r="E20" s="399"/>
      <c r="F20" s="398"/>
      <c r="G20" s="399"/>
      <c r="H20" s="101"/>
      <c r="I20" s="102"/>
      <c r="J20" s="103"/>
      <c r="K20" s="50"/>
      <c r="L20" s="103"/>
      <c r="M20" s="104"/>
      <c r="N20" s="101"/>
      <c r="O20" s="98"/>
    </row>
    <row r="21" spans="1:15" ht="12" x14ac:dyDescent="0.25">
      <c r="A21" s="62"/>
      <c r="B21" s="63"/>
      <c r="C21" s="31"/>
      <c r="D21" s="31"/>
      <c r="E21" s="31"/>
      <c r="F21" s="31"/>
      <c r="G21" s="48"/>
      <c r="H21" s="101"/>
      <c r="I21" s="102"/>
      <c r="J21" s="103"/>
      <c r="K21" s="50"/>
      <c r="L21" s="103"/>
      <c r="M21" s="104"/>
      <c r="N21" s="101"/>
      <c r="O21" s="98"/>
    </row>
    <row r="22" spans="1:15" ht="12" x14ac:dyDescent="0.25">
      <c r="A22" s="387"/>
      <c r="B22" s="389"/>
      <c r="C22" s="390"/>
      <c r="D22" s="390"/>
      <c r="E22" s="390"/>
      <c r="F22" s="390"/>
      <c r="G22" s="390"/>
      <c r="H22" s="101"/>
      <c r="I22" s="102"/>
      <c r="J22" s="103"/>
      <c r="K22" s="50"/>
      <c r="L22" s="103"/>
      <c r="M22" s="104"/>
      <c r="N22" s="101"/>
      <c r="O22" s="98"/>
    </row>
    <row r="23" spans="1:15" ht="12" x14ac:dyDescent="0.25">
      <c r="A23" s="388"/>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6"/>
  <dimension ref="A1:U38"/>
  <sheetViews>
    <sheetView showGridLines="0" zoomScaleNormal="100" workbookViewId="0">
      <selection activeCell="B3" sqref="B3:M6"/>
    </sheetView>
  </sheetViews>
  <sheetFormatPr defaultColWidth="9.109375" defaultRowHeight="11.4" x14ac:dyDescent="0.2"/>
  <cols>
    <col min="1" max="1" width="9.44140625" style="74" customWidth="1"/>
    <col min="2" max="2" width="14.44140625" style="74" customWidth="1"/>
    <col min="3" max="3" width="8" style="74" bestFit="1" customWidth="1"/>
    <col min="4" max="4" width="14.44140625" style="74" customWidth="1"/>
    <col min="5" max="5" width="8" style="74" bestFit="1" customWidth="1"/>
    <col min="6" max="6" width="14.44140625" style="74" customWidth="1"/>
    <col min="7" max="7" width="8" style="74" bestFit="1" customWidth="1"/>
    <col min="8" max="8" width="14.44140625" style="74" customWidth="1"/>
    <col min="9" max="9" width="8" style="74" bestFit="1" customWidth="1"/>
    <col min="10" max="10" width="14.44140625" style="74" customWidth="1"/>
    <col min="11" max="11" width="8" style="74" bestFit="1" customWidth="1"/>
    <col min="12" max="12" width="14.44140625" style="74" customWidth="1"/>
    <col min="13" max="13" width="8" style="74" bestFit="1" customWidth="1"/>
    <col min="14" max="26" width="9.109375" style="74" customWidth="1"/>
    <col min="27" max="16384" width="9.109375" style="74"/>
  </cols>
  <sheetData>
    <row r="1" spans="1:21" ht="17.399999999999999" x14ac:dyDescent="0.3">
      <c r="A1" s="89" t="s">
        <v>52</v>
      </c>
      <c r="B1" s="98"/>
      <c r="C1" s="98"/>
      <c r="D1" s="98"/>
      <c r="E1" s="98"/>
      <c r="F1" s="98"/>
      <c r="G1" s="98"/>
      <c r="H1" s="98"/>
      <c r="I1" s="98"/>
      <c r="J1" s="98"/>
      <c r="K1" s="98"/>
      <c r="L1" s="98"/>
      <c r="M1" s="90" t="e">
        <f>Obsah!#REF!</f>
        <v>#REF!</v>
      </c>
      <c r="N1" s="98"/>
      <c r="O1" s="98"/>
    </row>
    <row r="2" spans="1:21" ht="7.5" customHeight="1" x14ac:dyDescent="0.3">
      <c r="A2" s="89"/>
      <c r="B2" s="98"/>
      <c r="C2" s="98"/>
      <c r="D2" s="98"/>
      <c r="E2" s="98"/>
      <c r="F2" s="98"/>
      <c r="G2" s="98"/>
      <c r="H2" s="98"/>
      <c r="I2" s="98"/>
      <c r="J2" s="98"/>
      <c r="K2" s="98"/>
      <c r="L2" s="98"/>
      <c r="M2" s="98"/>
      <c r="N2" s="98"/>
      <c r="O2" s="98"/>
    </row>
    <row r="3" spans="1:21" ht="12" x14ac:dyDescent="0.25">
      <c r="A3" s="27"/>
      <c r="B3" s="394"/>
      <c r="C3" s="394"/>
      <c r="D3" s="394"/>
      <c r="E3" s="394"/>
      <c r="F3" s="394"/>
      <c r="G3" s="395"/>
      <c r="H3" s="401"/>
      <c r="I3" s="394"/>
      <c r="J3" s="394"/>
      <c r="K3" s="394"/>
      <c r="L3" s="394"/>
      <c r="M3" s="394"/>
      <c r="N3" s="9"/>
    </row>
    <row r="4" spans="1:21" ht="13.5" customHeight="1" x14ac:dyDescent="0.2">
      <c r="A4" s="27"/>
      <c r="B4" s="402"/>
      <c r="C4" s="403"/>
      <c r="D4" s="403"/>
      <c r="E4" s="403"/>
      <c r="F4" s="403"/>
      <c r="G4" s="404"/>
      <c r="H4" s="402"/>
      <c r="I4" s="403"/>
      <c r="J4" s="403"/>
      <c r="K4" s="403"/>
      <c r="L4" s="403"/>
      <c r="M4" s="403"/>
      <c r="N4" s="39"/>
    </row>
    <row r="5" spans="1:21" ht="12" x14ac:dyDescent="0.25">
      <c r="A5" s="15"/>
      <c r="B5" s="400"/>
      <c r="C5" s="399"/>
      <c r="D5" s="400"/>
      <c r="E5" s="399"/>
      <c r="F5" s="400"/>
      <c r="G5" s="399"/>
      <c r="H5" s="400"/>
      <c r="I5" s="399"/>
      <c r="J5" s="400"/>
      <c r="K5" s="399"/>
      <c r="L5" s="400"/>
      <c r="M5" s="398"/>
      <c r="N5" s="58"/>
    </row>
    <row r="6" spans="1:21" ht="12" x14ac:dyDescent="0.25">
      <c r="A6" s="13"/>
      <c r="B6" s="63"/>
      <c r="C6" s="31"/>
      <c r="D6" s="31"/>
      <c r="E6" s="31"/>
      <c r="F6" s="31"/>
      <c r="G6" s="31"/>
      <c r="H6" s="31"/>
      <c r="I6" s="31"/>
      <c r="J6" s="31"/>
      <c r="K6" s="31"/>
      <c r="L6" s="31"/>
      <c r="M6" s="48"/>
      <c r="N6" s="58"/>
    </row>
    <row r="7" spans="1:21" ht="12" x14ac:dyDescent="0.25">
      <c r="A7" s="391"/>
      <c r="B7" s="389"/>
      <c r="C7" s="390"/>
      <c r="D7" s="390"/>
      <c r="E7" s="390"/>
      <c r="F7" s="390"/>
      <c r="G7" s="393"/>
      <c r="H7" s="389"/>
      <c r="I7" s="390"/>
      <c r="J7" s="390"/>
      <c r="K7" s="390"/>
      <c r="L7" s="390"/>
      <c r="M7" s="390"/>
      <c r="N7" s="40"/>
    </row>
    <row r="8" spans="1:21" ht="12" x14ac:dyDescent="0.25">
      <c r="A8" s="392"/>
      <c r="B8" s="33"/>
      <c r="C8" s="45"/>
      <c r="D8" s="34"/>
      <c r="E8" s="45"/>
      <c r="F8" s="34"/>
      <c r="G8" s="45"/>
      <c r="H8" s="33"/>
      <c r="I8" s="45"/>
      <c r="J8" s="34"/>
      <c r="K8" s="45"/>
      <c r="L8" s="34"/>
      <c r="M8" s="45"/>
      <c r="N8" s="1"/>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ht="12" x14ac:dyDescent="0.25">
      <c r="A18" s="49"/>
      <c r="B18" s="394"/>
      <c r="C18" s="394"/>
      <c r="D18" s="394"/>
      <c r="E18" s="394"/>
      <c r="F18" s="394"/>
      <c r="G18" s="395"/>
      <c r="H18" s="7"/>
      <c r="I18" s="7"/>
      <c r="J18" s="7"/>
      <c r="K18" s="7"/>
      <c r="L18" s="7"/>
      <c r="M18" s="7"/>
      <c r="N18" s="101"/>
      <c r="O18" s="98"/>
      <c r="P18" s="59"/>
      <c r="Q18" s="38"/>
      <c r="R18" s="8"/>
      <c r="S18" s="8"/>
      <c r="T18" s="8"/>
    </row>
    <row r="19" spans="1:20" x14ac:dyDescent="0.2">
      <c r="A19" s="36"/>
      <c r="B19" s="396"/>
      <c r="C19" s="397"/>
      <c r="D19" s="397"/>
      <c r="E19" s="397"/>
      <c r="F19" s="397"/>
      <c r="G19" s="397"/>
      <c r="H19" s="101"/>
      <c r="I19" s="102"/>
      <c r="J19" s="103"/>
      <c r="K19" s="50"/>
      <c r="L19" s="103"/>
      <c r="M19" s="104"/>
      <c r="N19" s="101"/>
      <c r="O19" s="98"/>
      <c r="P19" s="59"/>
      <c r="Q19" s="38"/>
      <c r="R19" s="8"/>
      <c r="S19" s="8"/>
      <c r="T19" s="8"/>
    </row>
    <row r="20" spans="1:20" ht="12" x14ac:dyDescent="0.25">
      <c r="A20" s="37"/>
      <c r="B20" s="398"/>
      <c r="C20" s="399"/>
      <c r="D20" s="398"/>
      <c r="E20" s="399"/>
      <c r="F20" s="398"/>
      <c r="G20" s="399"/>
      <c r="H20" s="101"/>
      <c r="I20" s="102"/>
      <c r="J20" s="103"/>
      <c r="K20" s="50"/>
      <c r="L20" s="103"/>
      <c r="M20" s="104"/>
      <c r="N20" s="101"/>
      <c r="O20" s="98"/>
      <c r="P20" s="59"/>
      <c r="Q20" s="38"/>
      <c r="R20" s="44"/>
      <c r="S20" s="44"/>
      <c r="T20" s="44"/>
    </row>
    <row r="21" spans="1:20" ht="12" x14ac:dyDescent="0.25">
      <c r="A21" s="62"/>
      <c r="B21" s="63"/>
      <c r="C21" s="31"/>
      <c r="D21" s="31"/>
      <c r="E21" s="31"/>
      <c r="F21" s="31"/>
      <c r="G21" s="48"/>
      <c r="H21" s="101"/>
      <c r="I21" s="102"/>
      <c r="J21" s="103"/>
      <c r="K21" s="50"/>
      <c r="L21" s="103"/>
      <c r="M21" s="104"/>
      <c r="N21" s="101"/>
      <c r="O21" s="98"/>
      <c r="P21" s="59"/>
      <c r="Q21" s="38"/>
      <c r="R21" s="8"/>
      <c r="S21" s="8"/>
      <c r="T21" s="8"/>
    </row>
    <row r="22" spans="1:20" ht="12" x14ac:dyDescent="0.25">
      <c r="A22" s="387"/>
      <c r="B22" s="389"/>
      <c r="C22" s="390"/>
      <c r="D22" s="390"/>
      <c r="E22" s="390"/>
      <c r="F22" s="390"/>
      <c r="G22" s="390"/>
      <c r="H22" s="101"/>
      <c r="I22" s="102"/>
      <c r="J22" s="103"/>
      <c r="K22" s="50"/>
      <c r="L22" s="103"/>
      <c r="M22" s="104"/>
      <c r="N22" s="101"/>
      <c r="O22" s="98"/>
      <c r="P22" s="59"/>
      <c r="Q22" s="38"/>
      <c r="R22" s="8"/>
      <c r="S22" s="8"/>
      <c r="T22" s="8"/>
    </row>
    <row r="23" spans="1:20" ht="12" x14ac:dyDescent="0.25">
      <c r="A23" s="388"/>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7"/>
  <dimension ref="A1:X39"/>
  <sheetViews>
    <sheetView showGridLines="0" zoomScaleNormal="100" workbookViewId="0">
      <selection activeCell="B3" sqref="B3:M6"/>
    </sheetView>
  </sheetViews>
  <sheetFormatPr defaultColWidth="9.109375" defaultRowHeight="11.4" x14ac:dyDescent="0.2"/>
  <cols>
    <col min="1" max="1" width="9.44140625" style="74" customWidth="1"/>
    <col min="2" max="2" width="14.44140625" style="74" customWidth="1"/>
    <col min="3" max="3" width="8" style="74" bestFit="1" customWidth="1"/>
    <col min="4" max="4" width="14.44140625" style="74" customWidth="1"/>
    <col min="5" max="5" width="8" style="74" bestFit="1" customWidth="1"/>
    <col min="6" max="6" width="14.44140625" style="74" customWidth="1"/>
    <col min="7" max="7" width="8" style="74" bestFit="1" customWidth="1"/>
    <col min="8" max="8" width="14.44140625" style="74" customWidth="1"/>
    <col min="9" max="9" width="8" style="74" bestFit="1" customWidth="1"/>
    <col min="10" max="10" width="14.44140625" style="74" customWidth="1"/>
    <col min="11" max="11" width="8" style="74" bestFit="1" customWidth="1"/>
    <col min="12" max="12" width="14.44140625" style="74" customWidth="1"/>
    <col min="13" max="13" width="8" style="74" bestFit="1" customWidth="1"/>
    <col min="14" max="26" width="9.109375" style="74" customWidth="1"/>
    <col min="27" max="16384" width="9.109375" style="74"/>
  </cols>
  <sheetData>
    <row r="1" spans="1:24" ht="17.399999999999999" x14ac:dyDescent="0.3">
      <c r="A1" s="89" t="s">
        <v>53</v>
      </c>
      <c r="M1" s="90" t="e">
        <f>Obsah!#REF!</f>
        <v>#REF!</v>
      </c>
    </row>
    <row r="2" spans="1:24" ht="7.5" customHeight="1" x14ac:dyDescent="0.2"/>
    <row r="3" spans="1:24" ht="12" x14ac:dyDescent="0.25">
      <c r="A3" s="27"/>
      <c r="B3" s="394"/>
      <c r="C3" s="394"/>
      <c r="D3" s="394"/>
      <c r="E3" s="394"/>
      <c r="F3" s="394"/>
      <c r="G3" s="395"/>
      <c r="H3" s="401"/>
      <c r="I3" s="394"/>
      <c r="J3" s="394"/>
      <c r="K3" s="394"/>
      <c r="L3" s="394"/>
      <c r="M3" s="394"/>
      <c r="N3" s="9"/>
    </row>
    <row r="4" spans="1:24" x14ac:dyDescent="0.2">
      <c r="A4" s="27"/>
      <c r="B4" s="402"/>
      <c r="C4" s="403"/>
      <c r="D4" s="403"/>
      <c r="E4" s="403"/>
      <c r="F4" s="403"/>
      <c r="G4" s="404"/>
      <c r="H4" s="402"/>
      <c r="I4" s="403"/>
      <c r="J4" s="403"/>
      <c r="K4" s="403"/>
      <c r="L4" s="403"/>
      <c r="M4" s="403"/>
      <c r="N4" s="39"/>
    </row>
    <row r="5" spans="1:24" ht="12" x14ac:dyDescent="0.25">
      <c r="A5" s="15"/>
      <c r="B5" s="400"/>
      <c r="C5" s="399"/>
      <c r="D5" s="400"/>
      <c r="E5" s="399"/>
      <c r="F5" s="400"/>
      <c r="G5" s="399"/>
      <c r="H5" s="400"/>
      <c r="I5" s="399"/>
      <c r="J5" s="400"/>
      <c r="K5" s="399"/>
      <c r="L5" s="400"/>
      <c r="M5" s="398"/>
      <c r="N5" s="58"/>
    </row>
    <row r="6" spans="1:24" ht="12" x14ac:dyDescent="0.25">
      <c r="A6" s="47"/>
      <c r="B6" s="63"/>
      <c r="C6" s="31"/>
      <c r="D6" s="31"/>
      <c r="E6" s="31"/>
      <c r="F6" s="31"/>
      <c r="G6" s="31"/>
      <c r="H6" s="31"/>
      <c r="I6" s="31"/>
      <c r="J6" s="31"/>
      <c r="K6" s="31"/>
      <c r="L6" s="31"/>
      <c r="M6" s="32"/>
      <c r="N6" s="58"/>
    </row>
    <row r="7" spans="1:24" ht="12" x14ac:dyDescent="0.25">
      <c r="A7" s="391"/>
      <c r="B7" s="389"/>
      <c r="C7" s="390"/>
      <c r="D7" s="390"/>
      <c r="E7" s="390"/>
      <c r="F7" s="390"/>
      <c r="G7" s="393"/>
      <c r="H7" s="389"/>
      <c r="I7" s="390"/>
      <c r="J7" s="390"/>
      <c r="K7" s="390"/>
      <c r="L7" s="390"/>
      <c r="M7" s="390"/>
      <c r="N7" s="40"/>
    </row>
    <row r="8" spans="1:24" ht="12" x14ac:dyDescent="0.25">
      <c r="A8" s="392"/>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ht="12" x14ac:dyDescent="0.25">
      <c r="A18" s="28"/>
      <c r="B18" s="394"/>
      <c r="C18" s="394"/>
      <c r="D18" s="394"/>
      <c r="E18" s="394"/>
      <c r="F18" s="394"/>
      <c r="G18" s="395"/>
      <c r="H18" s="98"/>
      <c r="I18" s="98"/>
      <c r="J18" s="98"/>
      <c r="K18" s="98"/>
      <c r="L18" s="98"/>
      <c r="M18" s="98"/>
      <c r="N18" s="101"/>
      <c r="O18" s="98"/>
    </row>
    <row r="19" spans="1:15" x14ac:dyDescent="0.2">
      <c r="A19" s="36"/>
      <c r="B19" s="396"/>
      <c r="C19" s="397"/>
      <c r="D19" s="397"/>
      <c r="E19" s="397"/>
      <c r="F19" s="397"/>
      <c r="G19" s="397"/>
      <c r="H19" s="101"/>
      <c r="I19" s="102"/>
      <c r="J19" s="103"/>
      <c r="K19" s="50"/>
      <c r="L19" s="103"/>
      <c r="M19" s="104"/>
      <c r="N19" s="101"/>
      <c r="O19" s="98"/>
    </row>
    <row r="20" spans="1:15" ht="12" x14ac:dyDescent="0.25">
      <c r="A20" s="37"/>
      <c r="B20" s="398"/>
      <c r="C20" s="399"/>
      <c r="D20" s="398"/>
      <c r="E20" s="399"/>
      <c r="F20" s="398"/>
      <c r="G20" s="399"/>
      <c r="H20" s="101"/>
      <c r="I20" s="102"/>
      <c r="J20" s="103"/>
      <c r="K20" s="50"/>
      <c r="L20" s="103"/>
      <c r="M20" s="104"/>
      <c r="N20" s="101"/>
      <c r="O20" s="98"/>
    </row>
    <row r="21" spans="1:15" ht="12" x14ac:dyDescent="0.25">
      <c r="A21" s="62"/>
      <c r="B21" s="63"/>
      <c r="C21" s="31"/>
      <c r="D21" s="31"/>
      <c r="E21" s="31"/>
      <c r="F21" s="31"/>
      <c r="G21" s="48"/>
      <c r="H21" s="101"/>
      <c r="I21" s="102"/>
      <c r="J21" s="103"/>
      <c r="K21" s="50"/>
      <c r="L21" s="103"/>
      <c r="M21" s="104"/>
      <c r="N21" s="101"/>
      <c r="O21" s="98"/>
    </row>
    <row r="22" spans="1:15" ht="12" x14ac:dyDescent="0.25">
      <c r="A22" s="387"/>
      <c r="B22" s="389"/>
      <c r="C22" s="390"/>
      <c r="D22" s="390"/>
      <c r="E22" s="390"/>
      <c r="F22" s="390"/>
      <c r="G22" s="390"/>
      <c r="H22" s="101"/>
      <c r="I22" s="102"/>
      <c r="J22" s="103"/>
      <c r="K22" s="50"/>
      <c r="L22" s="103"/>
      <c r="M22" s="104"/>
      <c r="N22" s="101"/>
      <c r="O22" s="98"/>
    </row>
    <row r="23" spans="1:15" ht="12" x14ac:dyDescent="0.25">
      <c r="A23" s="388"/>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8"/>
  <dimension ref="A1:U38"/>
  <sheetViews>
    <sheetView showGridLines="0" zoomScaleNormal="100" workbookViewId="0">
      <selection activeCell="B3" sqref="B3:M6"/>
    </sheetView>
  </sheetViews>
  <sheetFormatPr defaultColWidth="9.109375" defaultRowHeight="11.4" x14ac:dyDescent="0.2"/>
  <cols>
    <col min="1" max="1" width="9.44140625" style="74" customWidth="1"/>
    <col min="2" max="2" width="14.44140625" style="74" customWidth="1"/>
    <col min="3" max="3" width="8" style="74" bestFit="1" customWidth="1"/>
    <col min="4" max="4" width="14.44140625" style="74" customWidth="1"/>
    <col min="5" max="5" width="8" style="74" bestFit="1" customWidth="1"/>
    <col min="6" max="6" width="14.44140625" style="74" customWidth="1"/>
    <col min="7" max="7" width="8" style="74" bestFit="1" customWidth="1"/>
    <col min="8" max="8" width="14.44140625" style="74" customWidth="1"/>
    <col min="9" max="9" width="8" style="74" bestFit="1" customWidth="1"/>
    <col min="10" max="10" width="14.44140625" style="74" customWidth="1"/>
    <col min="11" max="11" width="8" style="74" bestFit="1" customWidth="1"/>
    <col min="12" max="12" width="14.44140625" style="74" customWidth="1"/>
    <col min="13" max="13" width="8" style="74" bestFit="1" customWidth="1"/>
    <col min="14" max="26" width="9.109375" style="74" customWidth="1"/>
    <col min="27" max="16384" width="9.109375" style="74"/>
  </cols>
  <sheetData>
    <row r="1" spans="1:21" ht="17.399999999999999" x14ac:dyDescent="0.3">
      <c r="A1" s="89" t="s">
        <v>54</v>
      </c>
      <c r="B1" s="98"/>
      <c r="C1" s="98"/>
      <c r="D1" s="98"/>
      <c r="E1" s="98"/>
      <c r="F1" s="98"/>
      <c r="G1" s="98"/>
      <c r="H1" s="98"/>
      <c r="I1" s="98"/>
      <c r="J1" s="98"/>
      <c r="K1" s="98"/>
      <c r="L1" s="98"/>
      <c r="M1" s="90" t="e">
        <f>Obsah!#REF!</f>
        <v>#REF!</v>
      </c>
      <c r="N1" s="98"/>
      <c r="O1" s="98"/>
    </row>
    <row r="2" spans="1:21" ht="7.5" customHeight="1" x14ac:dyDescent="0.3">
      <c r="A2" s="89"/>
      <c r="B2" s="98"/>
      <c r="C2" s="98"/>
      <c r="D2" s="98"/>
      <c r="E2" s="98"/>
      <c r="F2" s="98"/>
      <c r="G2" s="98"/>
      <c r="H2" s="98"/>
      <c r="I2" s="98"/>
      <c r="J2" s="98"/>
      <c r="K2" s="98"/>
      <c r="L2" s="98"/>
      <c r="M2" s="98"/>
      <c r="N2" s="98"/>
      <c r="O2" s="98"/>
    </row>
    <row r="3" spans="1:21" ht="12" x14ac:dyDescent="0.25">
      <c r="A3" s="27"/>
      <c r="B3" s="394"/>
      <c r="C3" s="394"/>
      <c r="D3" s="394"/>
      <c r="E3" s="394"/>
      <c r="F3" s="394"/>
      <c r="G3" s="395"/>
      <c r="H3" s="401"/>
      <c r="I3" s="394"/>
      <c r="J3" s="394"/>
      <c r="K3" s="394"/>
      <c r="L3" s="394"/>
      <c r="M3" s="394"/>
      <c r="N3" s="9"/>
    </row>
    <row r="4" spans="1:21" ht="13.5" customHeight="1" x14ac:dyDescent="0.2">
      <c r="A4" s="27"/>
      <c r="B4" s="402"/>
      <c r="C4" s="403"/>
      <c r="D4" s="403"/>
      <c r="E4" s="403"/>
      <c r="F4" s="403"/>
      <c r="G4" s="404"/>
      <c r="H4" s="402"/>
      <c r="I4" s="403"/>
      <c r="J4" s="403"/>
      <c r="K4" s="403"/>
      <c r="L4" s="403"/>
      <c r="M4" s="403"/>
      <c r="N4" s="39"/>
    </row>
    <row r="5" spans="1:21" ht="12" x14ac:dyDescent="0.25">
      <c r="A5" s="15"/>
      <c r="B5" s="400"/>
      <c r="C5" s="399"/>
      <c r="D5" s="400"/>
      <c r="E5" s="399"/>
      <c r="F5" s="400"/>
      <c r="G5" s="399"/>
      <c r="H5" s="400"/>
      <c r="I5" s="399"/>
      <c r="J5" s="400"/>
      <c r="K5" s="399"/>
      <c r="L5" s="400"/>
      <c r="M5" s="398"/>
      <c r="N5" s="58"/>
    </row>
    <row r="6" spans="1:21" ht="12" x14ac:dyDescent="0.25">
      <c r="A6" s="13"/>
      <c r="B6" s="63"/>
      <c r="C6" s="31"/>
      <c r="D6" s="31"/>
      <c r="E6" s="31"/>
      <c r="F6" s="31"/>
      <c r="G6" s="31"/>
      <c r="H6" s="31"/>
      <c r="I6" s="31"/>
      <c r="J6" s="31"/>
      <c r="K6" s="31"/>
      <c r="L6" s="31"/>
      <c r="M6" s="48"/>
      <c r="N6" s="58"/>
    </row>
    <row r="7" spans="1:21" ht="12" x14ac:dyDescent="0.25">
      <c r="A7" s="391"/>
      <c r="B7" s="389"/>
      <c r="C7" s="390"/>
      <c r="D7" s="390"/>
      <c r="E7" s="390"/>
      <c r="F7" s="390"/>
      <c r="G7" s="393"/>
      <c r="H7" s="389"/>
      <c r="I7" s="390"/>
      <c r="J7" s="390"/>
      <c r="K7" s="390"/>
      <c r="L7" s="390"/>
      <c r="M7" s="390"/>
      <c r="N7" s="40"/>
    </row>
    <row r="8" spans="1:21" ht="12" x14ac:dyDescent="0.25">
      <c r="A8" s="392"/>
      <c r="B8" s="33"/>
      <c r="C8" s="45"/>
      <c r="D8" s="34"/>
      <c r="E8" s="45"/>
      <c r="F8" s="34"/>
      <c r="G8" s="45"/>
      <c r="H8" s="33"/>
      <c r="I8" s="45"/>
      <c r="J8" s="34"/>
      <c r="K8" s="45"/>
      <c r="L8" s="34"/>
      <c r="M8" s="45"/>
      <c r="N8" s="1"/>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ht="12" x14ac:dyDescent="0.25">
      <c r="A18" s="49"/>
      <c r="B18" s="394"/>
      <c r="C18" s="394"/>
      <c r="D18" s="394"/>
      <c r="E18" s="394"/>
      <c r="F18" s="394"/>
      <c r="G18" s="395"/>
      <c r="H18" s="7"/>
      <c r="I18" s="7"/>
      <c r="J18" s="7"/>
      <c r="K18" s="7"/>
      <c r="L18" s="7"/>
      <c r="M18" s="7"/>
      <c r="N18" s="101"/>
      <c r="O18" s="98"/>
      <c r="P18" s="59"/>
      <c r="Q18" s="38"/>
      <c r="R18" s="8"/>
      <c r="S18" s="8"/>
      <c r="T18" s="8"/>
    </row>
    <row r="19" spans="1:20" x14ac:dyDescent="0.2">
      <c r="A19" s="36"/>
      <c r="B19" s="396"/>
      <c r="C19" s="397"/>
      <c r="D19" s="397"/>
      <c r="E19" s="397"/>
      <c r="F19" s="397"/>
      <c r="G19" s="397"/>
      <c r="H19" s="101"/>
      <c r="I19" s="102"/>
      <c r="J19" s="103"/>
      <c r="K19" s="50"/>
      <c r="L19" s="103"/>
      <c r="M19" s="104"/>
      <c r="N19" s="101"/>
      <c r="O19" s="98"/>
      <c r="P19" s="59"/>
      <c r="Q19" s="38"/>
      <c r="R19" s="8"/>
      <c r="S19" s="8"/>
      <c r="T19" s="8"/>
    </row>
    <row r="20" spans="1:20" ht="12" x14ac:dyDescent="0.25">
      <c r="A20" s="37"/>
      <c r="B20" s="398"/>
      <c r="C20" s="399"/>
      <c r="D20" s="398"/>
      <c r="E20" s="399"/>
      <c r="F20" s="398"/>
      <c r="G20" s="399"/>
      <c r="H20" s="101"/>
      <c r="I20" s="102"/>
      <c r="J20" s="103"/>
      <c r="K20" s="50"/>
      <c r="L20" s="103"/>
      <c r="M20" s="104"/>
      <c r="N20" s="101"/>
      <c r="O20" s="98"/>
      <c r="P20" s="59"/>
      <c r="Q20" s="38"/>
      <c r="R20" s="44"/>
      <c r="S20" s="44"/>
      <c r="T20" s="44"/>
    </row>
    <row r="21" spans="1:20" ht="12" x14ac:dyDescent="0.25">
      <c r="A21" s="62"/>
      <c r="B21" s="63"/>
      <c r="C21" s="31"/>
      <c r="D21" s="31"/>
      <c r="E21" s="31"/>
      <c r="F21" s="31"/>
      <c r="G21" s="48"/>
      <c r="H21" s="101"/>
      <c r="I21" s="102"/>
      <c r="J21" s="103"/>
      <c r="K21" s="50"/>
      <c r="L21" s="103"/>
      <c r="M21" s="104"/>
      <c r="N21" s="101"/>
      <c r="O21" s="98"/>
      <c r="P21" s="59"/>
      <c r="Q21" s="38"/>
      <c r="R21" s="8"/>
      <c r="S21" s="8"/>
      <c r="T21" s="8"/>
    </row>
    <row r="22" spans="1:20" ht="12" x14ac:dyDescent="0.25">
      <c r="A22" s="387"/>
      <c r="B22" s="389"/>
      <c r="C22" s="390"/>
      <c r="D22" s="390"/>
      <c r="E22" s="390"/>
      <c r="F22" s="390"/>
      <c r="G22" s="390"/>
      <c r="H22" s="101"/>
      <c r="I22" s="102"/>
      <c r="J22" s="103"/>
      <c r="K22" s="50"/>
      <c r="L22" s="103"/>
      <c r="M22" s="104"/>
      <c r="N22" s="101"/>
      <c r="O22" s="98"/>
      <c r="P22" s="59"/>
      <c r="Q22" s="38"/>
      <c r="R22" s="8"/>
      <c r="S22" s="8"/>
      <c r="T22" s="8"/>
    </row>
    <row r="23" spans="1:20" ht="12" x14ac:dyDescent="0.25">
      <c r="A23" s="388"/>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29"/>
  <dimension ref="A1:X39"/>
  <sheetViews>
    <sheetView showGridLines="0" zoomScaleNormal="100" workbookViewId="0">
      <selection activeCell="B3" sqref="B3:M6"/>
    </sheetView>
  </sheetViews>
  <sheetFormatPr defaultColWidth="9.109375" defaultRowHeight="11.4" x14ac:dyDescent="0.2"/>
  <cols>
    <col min="1" max="1" width="9.44140625" style="74" customWidth="1"/>
    <col min="2" max="2" width="14.44140625" style="74" customWidth="1"/>
    <col min="3" max="3" width="8" style="74" bestFit="1" customWidth="1"/>
    <col min="4" max="4" width="14.44140625" style="74" customWidth="1"/>
    <col min="5" max="5" width="8" style="74" bestFit="1" customWidth="1"/>
    <col min="6" max="6" width="14.44140625" style="74" customWidth="1"/>
    <col min="7" max="7" width="8" style="74" bestFit="1" customWidth="1"/>
    <col min="8" max="8" width="14.44140625" style="74" customWidth="1"/>
    <col min="9" max="9" width="8" style="74" bestFit="1" customWidth="1"/>
    <col min="10" max="10" width="14.44140625" style="74" customWidth="1"/>
    <col min="11" max="11" width="8" style="74" bestFit="1" customWidth="1"/>
    <col min="12" max="12" width="14.44140625" style="74" customWidth="1"/>
    <col min="13" max="13" width="8" style="74" bestFit="1" customWidth="1"/>
    <col min="14" max="26" width="9.109375" style="74" customWidth="1"/>
    <col min="27" max="16384" width="9.109375" style="74"/>
  </cols>
  <sheetData>
    <row r="1" spans="1:24" ht="17.399999999999999" x14ac:dyDescent="0.3">
      <c r="A1" s="89" t="s">
        <v>55</v>
      </c>
      <c r="M1" s="90" t="e">
        <f>Obsah!#REF!</f>
        <v>#REF!</v>
      </c>
    </row>
    <row r="2" spans="1:24" ht="7.5" customHeight="1" x14ac:dyDescent="0.2"/>
    <row r="3" spans="1:24" ht="12" x14ac:dyDescent="0.25">
      <c r="A3" s="27"/>
      <c r="B3" s="394"/>
      <c r="C3" s="394"/>
      <c r="D3" s="394"/>
      <c r="E3" s="394"/>
      <c r="F3" s="394"/>
      <c r="G3" s="395"/>
      <c r="H3" s="401"/>
      <c r="I3" s="394"/>
      <c r="J3" s="394"/>
      <c r="K3" s="394"/>
      <c r="L3" s="394"/>
      <c r="M3" s="394"/>
      <c r="N3" s="9"/>
    </row>
    <row r="4" spans="1:24" x14ac:dyDescent="0.2">
      <c r="A4" s="27"/>
      <c r="B4" s="402"/>
      <c r="C4" s="403"/>
      <c r="D4" s="403"/>
      <c r="E4" s="403"/>
      <c r="F4" s="403"/>
      <c r="G4" s="404"/>
      <c r="H4" s="402"/>
      <c r="I4" s="403"/>
      <c r="J4" s="403"/>
      <c r="K4" s="403"/>
      <c r="L4" s="403"/>
      <c r="M4" s="403"/>
      <c r="N4" s="39"/>
    </row>
    <row r="5" spans="1:24" ht="12" x14ac:dyDescent="0.25">
      <c r="A5" s="15"/>
      <c r="B5" s="400"/>
      <c r="C5" s="399"/>
      <c r="D5" s="400"/>
      <c r="E5" s="399"/>
      <c r="F5" s="400"/>
      <c r="G5" s="399"/>
      <c r="H5" s="400"/>
      <c r="I5" s="399"/>
      <c r="J5" s="400"/>
      <c r="K5" s="399"/>
      <c r="L5" s="400"/>
      <c r="M5" s="398"/>
      <c r="N5" s="58"/>
    </row>
    <row r="6" spans="1:24" ht="12" x14ac:dyDescent="0.25">
      <c r="A6" s="13"/>
      <c r="B6" s="63"/>
      <c r="C6" s="31"/>
      <c r="D6" s="31"/>
      <c r="E6" s="31"/>
      <c r="F6" s="31"/>
      <c r="G6" s="31"/>
      <c r="H6" s="31"/>
      <c r="I6" s="31"/>
      <c r="J6" s="31"/>
      <c r="K6" s="31"/>
      <c r="L6" s="31"/>
      <c r="M6" s="32"/>
      <c r="N6" s="58"/>
    </row>
    <row r="7" spans="1:24" ht="12" x14ac:dyDescent="0.25">
      <c r="A7" s="391"/>
      <c r="B7" s="389"/>
      <c r="C7" s="390"/>
      <c r="D7" s="390"/>
      <c r="E7" s="390"/>
      <c r="F7" s="390"/>
      <c r="G7" s="393"/>
      <c r="H7" s="389"/>
      <c r="I7" s="390"/>
      <c r="J7" s="390"/>
      <c r="K7" s="390"/>
      <c r="L7" s="390"/>
      <c r="M7" s="390"/>
      <c r="N7" s="40"/>
    </row>
    <row r="8" spans="1:24" ht="12" x14ac:dyDescent="0.25">
      <c r="A8" s="392"/>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ht="12" x14ac:dyDescent="0.25">
      <c r="A18" s="28"/>
      <c r="B18" s="394"/>
      <c r="C18" s="394"/>
      <c r="D18" s="394"/>
      <c r="E18" s="394"/>
      <c r="F18" s="394"/>
      <c r="G18" s="395"/>
      <c r="H18" s="98"/>
      <c r="I18" s="98"/>
      <c r="J18" s="98"/>
      <c r="K18" s="98"/>
      <c r="L18" s="98"/>
      <c r="M18" s="98"/>
      <c r="N18" s="101"/>
      <c r="O18" s="98"/>
    </row>
    <row r="19" spans="1:15" x14ac:dyDescent="0.2">
      <c r="A19" s="36"/>
      <c r="B19" s="396"/>
      <c r="C19" s="397"/>
      <c r="D19" s="397"/>
      <c r="E19" s="397"/>
      <c r="F19" s="397"/>
      <c r="G19" s="397"/>
      <c r="H19" s="101"/>
      <c r="I19" s="102"/>
      <c r="J19" s="103"/>
      <c r="K19" s="50"/>
      <c r="L19" s="103"/>
      <c r="M19" s="104"/>
      <c r="N19" s="101"/>
      <c r="O19" s="98"/>
    </row>
    <row r="20" spans="1:15" ht="12" x14ac:dyDescent="0.25">
      <c r="A20" s="37"/>
      <c r="B20" s="398"/>
      <c r="C20" s="399"/>
      <c r="D20" s="398"/>
      <c r="E20" s="399"/>
      <c r="F20" s="398"/>
      <c r="G20" s="399"/>
      <c r="H20" s="101"/>
      <c r="I20" s="102"/>
      <c r="J20" s="103"/>
      <c r="K20" s="50"/>
      <c r="L20" s="103"/>
      <c r="M20" s="104"/>
      <c r="N20" s="101"/>
      <c r="O20" s="98"/>
    </row>
    <row r="21" spans="1:15" ht="12" x14ac:dyDescent="0.25">
      <c r="A21" s="62"/>
      <c r="B21" s="63"/>
      <c r="C21" s="31"/>
      <c r="D21" s="31"/>
      <c r="E21" s="31"/>
      <c r="F21" s="31"/>
      <c r="G21" s="48"/>
      <c r="H21" s="101"/>
      <c r="I21" s="102"/>
      <c r="J21" s="103"/>
      <c r="K21" s="50"/>
      <c r="L21" s="103"/>
      <c r="M21" s="104"/>
      <c r="N21" s="101"/>
      <c r="O21" s="98"/>
    </row>
    <row r="22" spans="1:15" ht="12" x14ac:dyDescent="0.25">
      <c r="A22" s="387"/>
      <c r="B22" s="389"/>
      <c r="C22" s="390"/>
      <c r="D22" s="390"/>
      <c r="E22" s="390"/>
      <c r="F22" s="390"/>
      <c r="G22" s="390"/>
      <c r="H22" s="101"/>
      <c r="I22" s="102"/>
      <c r="J22" s="103"/>
      <c r="K22" s="50"/>
      <c r="L22" s="103"/>
      <c r="M22" s="104"/>
      <c r="N22" s="101"/>
      <c r="O22" s="98"/>
    </row>
    <row r="23" spans="1:15" ht="12" x14ac:dyDescent="0.25">
      <c r="A23" s="388"/>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30"/>
  <dimension ref="A1:U38"/>
  <sheetViews>
    <sheetView showGridLines="0" zoomScaleNormal="100" workbookViewId="0">
      <selection activeCell="B3" sqref="B3:M6"/>
    </sheetView>
  </sheetViews>
  <sheetFormatPr defaultColWidth="9.109375" defaultRowHeight="11.4" x14ac:dyDescent="0.2"/>
  <cols>
    <col min="1" max="1" width="9.44140625" style="74" customWidth="1"/>
    <col min="2" max="2" width="14.44140625" style="74" customWidth="1"/>
    <col min="3" max="3" width="8" style="74" bestFit="1" customWidth="1"/>
    <col min="4" max="4" width="14.44140625" style="74" customWidth="1"/>
    <col min="5" max="5" width="8" style="74" bestFit="1" customWidth="1"/>
    <col min="6" max="6" width="14.44140625" style="74" customWidth="1"/>
    <col min="7" max="7" width="8" style="74" bestFit="1" customWidth="1"/>
    <col min="8" max="8" width="14.44140625" style="74" customWidth="1"/>
    <col min="9" max="9" width="8" style="74" bestFit="1" customWidth="1"/>
    <col min="10" max="10" width="14.44140625" style="74" customWidth="1"/>
    <col min="11" max="11" width="8" style="74" bestFit="1" customWidth="1"/>
    <col min="12" max="12" width="14.44140625" style="74" customWidth="1"/>
    <col min="13" max="13" width="8" style="74" bestFit="1" customWidth="1"/>
    <col min="14" max="26" width="9.109375" style="74" customWidth="1"/>
    <col min="27" max="16384" width="9.109375" style="74"/>
  </cols>
  <sheetData>
    <row r="1" spans="1:21" ht="17.399999999999999" x14ac:dyDescent="0.3">
      <c r="A1" s="89" t="s">
        <v>56</v>
      </c>
      <c r="B1" s="98"/>
      <c r="C1" s="98"/>
      <c r="D1" s="98"/>
      <c r="E1" s="98"/>
      <c r="F1" s="98"/>
      <c r="G1" s="98"/>
      <c r="H1" s="98"/>
      <c r="I1" s="98"/>
      <c r="J1" s="98"/>
      <c r="K1" s="98"/>
      <c r="L1" s="98"/>
      <c r="M1" s="90" t="e">
        <f>Obsah!#REF!</f>
        <v>#REF!</v>
      </c>
      <c r="N1" s="98"/>
      <c r="O1" s="98"/>
    </row>
    <row r="2" spans="1:21" ht="7.5" customHeight="1" x14ac:dyDescent="0.3">
      <c r="A2" s="89"/>
      <c r="B2" s="98"/>
      <c r="C2" s="98"/>
      <c r="D2" s="98"/>
      <c r="E2" s="98"/>
      <c r="F2" s="98"/>
      <c r="G2" s="98"/>
      <c r="H2" s="98"/>
      <c r="I2" s="98"/>
      <c r="J2" s="98"/>
      <c r="K2" s="98"/>
      <c r="L2" s="98"/>
      <c r="M2" s="98"/>
      <c r="N2" s="98"/>
      <c r="O2" s="98"/>
    </row>
    <row r="3" spans="1:21" ht="12" x14ac:dyDescent="0.25">
      <c r="A3" s="27"/>
      <c r="B3" s="394"/>
      <c r="C3" s="394"/>
      <c r="D3" s="394"/>
      <c r="E3" s="394"/>
      <c r="F3" s="394"/>
      <c r="G3" s="395"/>
      <c r="H3" s="401"/>
      <c r="I3" s="394"/>
      <c r="J3" s="394"/>
      <c r="K3" s="394"/>
      <c r="L3" s="394"/>
      <c r="M3" s="394"/>
      <c r="N3" s="9"/>
    </row>
    <row r="4" spans="1:21" ht="13.5" customHeight="1" x14ac:dyDescent="0.2">
      <c r="A4" s="27"/>
      <c r="B4" s="402"/>
      <c r="C4" s="403"/>
      <c r="D4" s="403"/>
      <c r="E4" s="403"/>
      <c r="F4" s="403"/>
      <c r="G4" s="404"/>
      <c r="H4" s="402"/>
      <c r="I4" s="403"/>
      <c r="J4" s="403"/>
      <c r="K4" s="403"/>
      <c r="L4" s="403"/>
      <c r="M4" s="403"/>
      <c r="N4" s="39"/>
    </row>
    <row r="5" spans="1:21" ht="12" x14ac:dyDescent="0.25">
      <c r="A5" s="15"/>
      <c r="B5" s="400"/>
      <c r="C5" s="399"/>
      <c r="D5" s="400"/>
      <c r="E5" s="399"/>
      <c r="F5" s="400"/>
      <c r="G5" s="399"/>
      <c r="H5" s="400"/>
      <c r="I5" s="399"/>
      <c r="J5" s="400"/>
      <c r="K5" s="399"/>
      <c r="L5" s="400"/>
      <c r="M5" s="398"/>
      <c r="N5" s="58"/>
    </row>
    <row r="6" spans="1:21" ht="12" x14ac:dyDescent="0.25">
      <c r="A6" s="13"/>
      <c r="B6" s="63"/>
      <c r="C6" s="31"/>
      <c r="D6" s="31"/>
      <c r="E6" s="31"/>
      <c r="F6" s="31"/>
      <c r="G6" s="31"/>
      <c r="H6" s="31"/>
      <c r="I6" s="31"/>
      <c r="J6" s="31"/>
      <c r="K6" s="31"/>
      <c r="L6" s="31"/>
      <c r="M6" s="48"/>
      <c r="N6" s="58"/>
    </row>
    <row r="7" spans="1:21" ht="12" x14ac:dyDescent="0.25">
      <c r="A7" s="391"/>
      <c r="B7" s="389"/>
      <c r="C7" s="390"/>
      <c r="D7" s="390"/>
      <c r="E7" s="390"/>
      <c r="F7" s="390"/>
      <c r="G7" s="393"/>
      <c r="H7" s="389"/>
      <c r="I7" s="390"/>
      <c r="J7" s="390"/>
      <c r="K7" s="390"/>
      <c r="L7" s="390"/>
      <c r="M7" s="390"/>
      <c r="N7" s="40"/>
    </row>
    <row r="8" spans="1:21" ht="12" x14ac:dyDescent="0.25">
      <c r="A8" s="392"/>
      <c r="B8" s="33"/>
      <c r="C8" s="45"/>
      <c r="D8" s="34"/>
      <c r="E8" s="45"/>
      <c r="F8" s="34"/>
      <c r="G8" s="45"/>
      <c r="H8" s="33"/>
      <c r="I8" s="45"/>
      <c r="J8" s="34"/>
      <c r="K8" s="45"/>
      <c r="L8" s="34"/>
      <c r="M8" s="45"/>
      <c r="N8" s="1"/>
    </row>
    <row r="9" spans="1:21" x14ac:dyDescent="0.2">
      <c r="A9" s="35"/>
      <c r="B9" s="91"/>
      <c r="C9" s="92"/>
      <c r="D9" s="18"/>
      <c r="E9" s="92"/>
      <c r="F9" s="18"/>
      <c r="G9" s="92"/>
      <c r="H9" s="91"/>
      <c r="I9" s="92"/>
      <c r="J9" s="18"/>
      <c r="K9" s="92"/>
      <c r="L9" s="18"/>
      <c r="M9" s="92"/>
      <c r="N9" s="50"/>
      <c r="O9" s="104"/>
    </row>
    <row r="10" spans="1:21" x14ac:dyDescent="0.2">
      <c r="A10" s="35"/>
      <c r="B10" s="91"/>
      <c r="C10" s="92"/>
      <c r="D10" s="18"/>
      <c r="E10" s="92"/>
      <c r="F10" s="18"/>
      <c r="G10" s="92"/>
      <c r="H10" s="91"/>
      <c r="I10" s="92"/>
      <c r="J10" s="18"/>
      <c r="K10" s="92"/>
      <c r="L10" s="18"/>
      <c r="M10" s="92"/>
      <c r="N10" s="50"/>
      <c r="O10" s="104"/>
    </row>
    <row r="11" spans="1:21" x14ac:dyDescent="0.2">
      <c r="A11" s="26"/>
      <c r="B11" s="24"/>
      <c r="C11" s="92"/>
      <c r="D11" s="12"/>
      <c r="E11" s="92"/>
      <c r="F11" s="12"/>
      <c r="G11" s="92"/>
      <c r="H11" s="24"/>
      <c r="I11" s="92"/>
      <c r="J11" s="12"/>
      <c r="K11" s="92"/>
      <c r="L11" s="12"/>
      <c r="M11" s="92"/>
      <c r="N11" s="50"/>
      <c r="O11" s="104"/>
    </row>
    <row r="12" spans="1:21" x14ac:dyDescent="0.2">
      <c r="A12" s="26"/>
      <c r="B12" s="91"/>
      <c r="C12" s="92"/>
      <c r="D12" s="18"/>
      <c r="E12" s="92"/>
      <c r="F12" s="18"/>
      <c r="G12" s="92"/>
      <c r="H12" s="91"/>
      <c r="I12" s="92"/>
      <c r="J12" s="18"/>
      <c r="K12" s="92"/>
      <c r="L12" s="18"/>
      <c r="M12" s="92"/>
      <c r="N12" s="50"/>
      <c r="O12" s="104"/>
    </row>
    <row r="13" spans="1:21" x14ac:dyDescent="0.2">
      <c r="A13" s="26"/>
      <c r="B13" s="24"/>
      <c r="C13" s="92"/>
      <c r="D13" s="12"/>
      <c r="E13" s="92"/>
      <c r="F13" s="12"/>
      <c r="G13" s="92"/>
      <c r="H13" s="24"/>
      <c r="I13" s="92"/>
      <c r="J13" s="12"/>
      <c r="K13" s="92"/>
      <c r="L13" s="12"/>
      <c r="M13" s="92"/>
      <c r="N13" s="50"/>
      <c r="O13" s="104"/>
    </row>
    <row r="14" spans="1:21" x14ac:dyDescent="0.2">
      <c r="A14" s="26"/>
      <c r="B14" s="91"/>
      <c r="C14" s="92"/>
      <c r="D14" s="18"/>
      <c r="E14" s="92"/>
      <c r="F14" s="18"/>
      <c r="G14" s="92"/>
      <c r="H14" s="91"/>
      <c r="I14" s="92"/>
      <c r="J14" s="18"/>
      <c r="K14" s="92"/>
      <c r="L14" s="18"/>
      <c r="M14" s="92"/>
      <c r="N14" s="50"/>
      <c r="O14" s="104"/>
      <c r="P14" s="17"/>
      <c r="Q14" s="38"/>
      <c r="R14" s="8"/>
      <c r="S14" s="8"/>
      <c r="T14" s="8"/>
      <c r="U14" s="8"/>
    </row>
    <row r="15" spans="1:21" x14ac:dyDescent="0.2">
      <c r="A15" s="26"/>
      <c r="B15" s="91"/>
      <c r="C15" s="92"/>
      <c r="D15" s="18"/>
      <c r="E15" s="94"/>
      <c r="F15" s="18"/>
      <c r="G15" s="94"/>
      <c r="H15" s="91"/>
      <c r="I15" s="94"/>
      <c r="J15" s="18"/>
      <c r="K15" s="94"/>
      <c r="L15" s="18"/>
      <c r="M15" s="94"/>
      <c r="N15" s="50"/>
      <c r="O15" s="104"/>
      <c r="P15" s="17"/>
      <c r="Q15" s="38"/>
      <c r="R15" s="8"/>
      <c r="S15" s="8"/>
      <c r="T15" s="8"/>
      <c r="U15" s="8"/>
    </row>
    <row r="16" spans="1:21" ht="12" thickBot="1" x14ac:dyDescent="0.25">
      <c r="A16" s="14"/>
      <c r="B16" s="22"/>
      <c r="C16" s="95"/>
      <c r="D16" s="5"/>
      <c r="E16" s="96"/>
      <c r="F16" s="5"/>
      <c r="G16" s="96"/>
      <c r="H16" s="22"/>
      <c r="I16" s="97"/>
      <c r="J16" s="5"/>
      <c r="K16" s="97"/>
      <c r="L16" s="5"/>
      <c r="M16" s="97"/>
      <c r="N16" s="50"/>
      <c r="O16" s="104"/>
      <c r="P16" s="17"/>
      <c r="Q16" s="38"/>
      <c r="R16" s="8"/>
      <c r="S16" s="8"/>
      <c r="T16" s="8"/>
      <c r="U16" s="8"/>
    </row>
    <row r="17" spans="1:20" x14ac:dyDescent="0.2">
      <c r="A17" s="16"/>
      <c r="B17" s="98"/>
      <c r="C17" s="98"/>
      <c r="D17" s="98"/>
      <c r="E17" s="98"/>
      <c r="F17" s="98"/>
      <c r="G17" s="98"/>
      <c r="H17" s="98"/>
      <c r="I17" s="98"/>
      <c r="J17" s="98"/>
      <c r="K17" s="98"/>
      <c r="L17" s="99"/>
      <c r="M17" s="99"/>
      <c r="N17" s="100"/>
      <c r="O17" s="99"/>
    </row>
    <row r="18" spans="1:20" ht="12" x14ac:dyDescent="0.25">
      <c r="A18" s="49"/>
      <c r="B18" s="394"/>
      <c r="C18" s="394"/>
      <c r="D18" s="394"/>
      <c r="E18" s="394"/>
      <c r="F18" s="394"/>
      <c r="G18" s="395"/>
      <c r="H18" s="7"/>
      <c r="I18" s="7"/>
      <c r="J18" s="7"/>
      <c r="K18" s="7"/>
      <c r="L18" s="7"/>
      <c r="M18" s="7"/>
      <c r="N18" s="101"/>
      <c r="O18" s="98"/>
      <c r="P18" s="59"/>
      <c r="Q18" s="38"/>
      <c r="R18" s="8"/>
      <c r="S18" s="8"/>
      <c r="T18" s="8"/>
    </row>
    <row r="19" spans="1:20" x14ac:dyDescent="0.2">
      <c r="A19" s="36"/>
      <c r="B19" s="396"/>
      <c r="C19" s="397"/>
      <c r="D19" s="397"/>
      <c r="E19" s="397"/>
      <c r="F19" s="397"/>
      <c r="G19" s="397"/>
      <c r="H19" s="101"/>
      <c r="I19" s="102"/>
      <c r="J19" s="103"/>
      <c r="K19" s="50"/>
      <c r="L19" s="103"/>
      <c r="M19" s="104"/>
      <c r="N19" s="101"/>
      <c r="O19" s="98"/>
      <c r="P19" s="59"/>
      <c r="Q19" s="38"/>
      <c r="R19" s="8"/>
      <c r="S19" s="8"/>
      <c r="T19" s="8"/>
    </row>
    <row r="20" spans="1:20" ht="12" x14ac:dyDescent="0.25">
      <c r="A20" s="37"/>
      <c r="B20" s="398"/>
      <c r="C20" s="399"/>
      <c r="D20" s="398"/>
      <c r="E20" s="399"/>
      <c r="F20" s="398"/>
      <c r="G20" s="399"/>
      <c r="H20" s="101"/>
      <c r="I20" s="102"/>
      <c r="J20" s="103"/>
      <c r="K20" s="50"/>
      <c r="L20" s="103"/>
      <c r="M20" s="104"/>
      <c r="N20" s="101"/>
      <c r="O20" s="98"/>
      <c r="P20" s="59"/>
      <c r="Q20" s="38"/>
      <c r="R20" s="44"/>
      <c r="S20" s="44"/>
      <c r="T20" s="44"/>
    </row>
    <row r="21" spans="1:20" ht="12" x14ac:dyDescent="0.25">
      <c r="A21" s="62"/>
      <c r="B21" s="63"/>
      <c r="C21" s="31"/>
      <c r="D21" s="31"/>
      <c r="E21" s="31"/>
      <c r="F21" s="31"/>
      <c r="G21" s="48"/>
      <c r="H21" s="101"/>
      <c r="I21" s="102"/>
      <c r="J21" s="103"/>
      <c r="K21" s="50"/>
      <c r="L21" s="103"/>
      <c r="M21" s="104"/>
      <c r="N21" s="101"/>
      <c r="O21" s="98"/>
      <c r="P21" s="59"/>
      <c r="Q21" s="38"/>
      <c r="R21" s="8"/>
      <c r="S21" s="8"/>
      <c r="T21" s="8"/>
    </row>
    <row r="22" spans="1:20" ht="12" x14ac:dyDescent="0.25">
      <c r="A22" s="387"/>
      <c r="B22" s="389"/>
      <c r="C22" s="390"/>
      <c r="D22" s="390"/>
      <c r="E22" s="390"/>
      <c r="F22" s="390"/>
      <c r="G22" s="390"/>
      <c r="H22" s="101"/>
      <c r="I22" s="102"/>
      <c r="J22" s="103"/>
      <c r="K22" s="50"/>
      <c r="L22" s="103"/>
      <c r="M22" s="104"/>
      <c r="N22" s="101"/>
      <c r="O22" s="98"/>
      <c r="P22" s="59"/>
      <c r="Q22" s="38"/>
      <c r="R22" s="8"/>
      <c r="S22" s="8"/>
      <c r="T22" s="8"/>
    </row>
    <row r="23" spans="1:20" ht="12" x14ac:dyDescent="0.25">
      <c r="A23" s="388"/>
      <c r="B23" s="33"/>
      <c r="C23" s="46"/>
      <c r="D23" s="34"/>
      <c r="E23" s="46"/>
      <c r="F23" s="34"/>
      <c r="G23" s="46"/>
      <c r="H23" s="98"/>
      <c r="I23" s="98"/>
      <c r="J23" s="103"/>
      <c r="K23" s="50"/>
      <c r="L23" s="103"/>
      <c r="M23" s="104"/>
      <c r="N23" s="101"/>
      <c r="O23" s="98"/>
      <c r="P23" s="59"/>
      <c r="Q23" s="38"/>
      <c r="R23" s="41"/>
      <c r="S23" s="44"/>
      <c r="T23" s="44"/>
    </row>
    <row r="24" spans="1:20" x14ac:dyDescent="0.2">
      <c r="A24" s="29"/>
      <c r="B24" s="56"/>
      <c r="C24" s="42"/>
      <c r="D24" s="19"/>
      <c r="E24" s="42"/>
      <c r="F24" s="19"/>
      <c r="G24" s="42"/>
      <c r="H24" s="98"/>
      <c r="I24" s="98"/>
      <c r="J24" s="103"/>
      <c r="K24" s="50"/>
      <c r="L24" s="103"/>
      <c r="M24" s="104"/>
      <c r="N24" s="101"/>
      <c r="O24" s="102"/>
      <c r="T24" s="99"/>
    </row>
    <row r="25" spans="1:20" x14ac:dyDescent="0.2">
      <c r="A25" s="29"/>
      <c r="B25" s="56"/>
      <c r="C25" s="42"/>
      <c r="D25" s="19"/>
      <c r="E25" s="42"/>
      <c r="F25" s="19"/>
      <c r="G25" s="42"/>
      <c r="H25" s="98"/>
      <c r="I25" s="98"/>
      <c r="J25" s="103"/>
      <c r="K25" s="50"/>
      <c r="L25" s="103"/>
      <c r="M25" s="104"/>
      <c r="N25" s="101"/>
      <c r="O25" s="102"/>
    </row>
    <row r="26" spans="1:20" x14ac:dyDescent="0.2">
      <c r="A26" s="29"/>
      <c r="B26" s="56"/>
      <c r="C26" s="42"/>
      <c r="D26" s="19"/>
      <c r="E26" s="42"/>
      <c r="F26" s="19"/>
      <c r="G26" s="42"/>
      <c r="H26" s="98"/>
      <c r="I26" s="98"/>
      <c r="J26" s="103"/>
      <c r="K26" s="50"/>
      <c r="L26" s="103"/>
      <c r="M26" s="104"/>
      <c r="N26" s="101"/>
      <c r="O26" s="102"/>
    </row>
    <row r="27" spans="1:20" ht="12" thickBot="1" x14ac:dyDescent="0.25">
      <c r="A27" s="30"/>
      <c r="B27" s="57"/>
      <c r="C27" s="43"/>
      <c r="D27" s="21"/>
      <c r="E27" s="43"/>
      <c r="F27" s="21"/>
      <c r="G27" s="43"/>
      <c r="H27" s="98"/>
      <c r="I27" s="98"/>
      <c r="J27" s="98"/>
      <c r="K27" s="98"/>
      <c r="L27" s="98"/>
      <c r="M27" s="98"/>
      <c r="N27" s="101"/>
      <c r="O27" s="102"/>
    </row>
    <row r="28" spans="1:20" x14ac:dyDescent="0.2">
      <c r="A28" s="17"/>
      <c r="B28" s="17"/>
      <c r="C28" s="38"/>
      <c r="D28" s="8"/>
      <c r="E28" s="8"/>
      <c r="F28" s="8"/>
      <c r="G28" s="99"/>
      <c r="H28" s="98"/>
      <c r="I28" s="98"/>
      <c r="J28" s="98"/>
      <c r="K28" s="98"/>
      <c r="L28" s="98"/>
      <c r="M28" s="98"/>
    </row>
    <row r="29" spans="1:20" x14ac:dyDescent="0.2">
      <c r="H29" s="98"/>
      <c r="I29" s="98"/>
      <c r="J29" s="98"/>
      <c r="K29" s="98"/>
      <c r="L29" s="98"/>
      <c r="M29" s="98"/>
    </row>
    <row r="30" spans="1:20" x14ac:dyDescent="0.2">
      <c r="J30" s="103"/>
      <c r="K30" s="103"/>
      <c r="L30" s="103"/>
      <c r="M30" s="103"/>
    </row>
    <row r="31" spans="1:20" x14ac:dyDescent="0.2">
      <c r="H31" s="103"/>
      <c r="I31" s="105"/>
      <c r="J31" s="103"/>
      <c r="K31" s="93"/>
      <c r="L31" s="93"/>
      <c r="M31" s="93"/>
    </row>
    <row r="32" spans="1:20" ht="12.75" customHeight="1" x14ac:dyDescent="0.2">
      <c r="H32" s="103"/>
      <c r="I32" s="105"/>
      <c r="J32" s="103"/>
      <c r="K32" s="93"/>
      <c r="L32" s="93"/>
      <c r="M32" s="93"/>
    </row>
    <row r="33" spans="8:13" x14ac:dyDescent="0.2">
      <c r="H33" s="103"/>
      <c r="I33" s="105"/>
      <c r="J33" s="103"/>
      <c r="K33" s="93"/>
      <c r="L33" s="93"/>
      <c r="M33" s="93"/>
    </row>
    <row r="34" spans="8:13" ht="13.5" customHeight="1" x14ac:dyDescent="0.2">
      <c r="H34" s="103"/>
      <c r="I34" s="105"/>
      <c r="J34" s="103"/>
      <c r="K34" s="93"/>
      <c r="L34" s="93"/>
      <c r="M34" s="93"/>
    </row>
    <row r="35" spans="8:13" ht="12.7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8"/>
  <dimension ref="A1:I63"/>
  <sheetViews>
    <sheetView showGridLines="0" view="pageBreakPreview" zoomScaleNormal="70" zoomScaleSheetLayoutView="100" zoomScalePageLayoutView="70" workbookViewId="0">
      <selection activeCell="A64" sqref="A64"/>
    </sheetView>
  </sheetViews>
  <sheetFormatPr defaultColWidth="9.109375" defaultRowHeight="13.2" x14ac:dyDescent="0.25"/>
  <cols>
    <col min="1" max="8" width="11" style="149" customWidth="1"/>
    <col min="9" max="9" width="11.44140625" style="149" customWidth="1"/>
    <col min="10" max="16384" width="9.109375" style="149"/>
  </cols>
  <sheetData>
    <row r="1" spans="1:9" ht="21" x14ac:dyDescent="0.25">
      <c r="A1" s="175" t="s">
        <v>207</v>
      </c>
      <c r="I1" s="150"/>
    </row>
    <row r="2" spans="1:9" s="152" customFormat="1" ht="6" customHeight="1" x14ac:dyDescent="0.25">
      <c r="A2" s="151"/>
    </row>
    <row r="3" spans="1:9" ht="12.75" customHeight="1" x14ac:dyDescent="0.25">
      <c r="A3" s="359" t="s">
        <v>329</v>
      </c>
      <c r="B3" s="359"/>
      <c r="C3" s="359"/>
      <c r="D3" s="359"/>
      <c r="E3" s="359"/>
      <c r="F3" s="359"/>
      <c r="G3" s="359"/>
      <c r="H3" s="359"/>
      <c r="I3" s="359"/>
    </row>
    <row r="4" spans="1:9" ht="12.75" customHeight="1" x14ac:dyDescent="0.25">
      <c r="A4" s="359"/>
      <c r="B4" s="359"/>
      <c r="C4" s="359"/>
      <c r="D4" s="359"/>
      <c r="E4" s="359"/>
      <c r="F4" s="359"/>
      <c r="G4" s="359"/>
      <c r="H4" s="359"/>
      <c r="I4" s="359"/>
    </row>
    <row r="5" spans="1:9" ht="12.75" customHeight="1" x14ac:dyDescent="0.25">
      <c r="A5" s="359"/>
      <c r="B5" s="359"/>
      <c r="C5" s="359"/>
      <c r="D5" s="359"/>
      <c r="E5" s="359"/>
      <c r="F5" s="359"/>
      <c r="G5" s="359"/>
      <c r="H5" s="359"/>
      <c r="I5" s="359"/>
    </row>
    <row r="6" spans="1:9" ht="12.75" customHeight="1" x14ac:dyDescent="0.25">
      <c r="A6" s="359"/>
      <c r="B6" s="359"/>
      <c r="C6" s="359"/>
      <c r="D6" s="359"/>
      <c r="E6" s="359"/>
      <c r="F6" s="359"/>
      <c r="G6" s="359"/>
      <c r="H6" s="359"/>
      <c r="I6" s="359"/>
    </row>
    <row r="7" spans="1:9" ht="12.75" customHeight="1" x14ac:dyDescent="0.25">
      <c r="A7" s="359"/>
      <c r="B7" s="359"/>
      <c r="C7" s="359"/>
      <c r="D7" s="359"/>
      <c r="E7" s="359"/>
      <c r="F7" s="359"/>
      <c r="G7" s="359"/>
      <c r="H7" s="359"/>
      <c r="I7" s="359"/>
    </row>
    <row r="8" spans="1:9" ht="12.75" customHeight="1" x14ac:dyDescent="0.25">
      <c r="A8" s="359"/>
      <c r="B8" s="359"/>
      <c r="C8" s="359"/>
      <c r="D8" s="359"/>
      <c r="E8" s="359"/>
      <c r="F8" s="359"/>
      <c r="G8" s="359"/>
      <c r="H8" s="359"/>
      <c r="I8" s="359"/>
    </row>
    <row r="9" spans="1:9" ht="12.75" customHeight="1" x14ac:dyDescent="0.25">
      <c r="A9" s="359"/>
      <c r="B9" s="359"/>
      <c r="C9" s="359"/>
      <c r="D9" s="359"/>
      <c r="E9" s="359"/>
      <c r="F9" s="359"/>
      <c r="G9" s="359"/>
      <c r="H9" s="359"/>
      <c r="I9" s="359"/>
    </row>
    <row r="10" spans="1:9" ht="12.75" customHeight="1" x14ac:dyDescent="0.25">
      <c r="A10" s="359"/>
      <c r="B10" s="359"/>
      <c r="C10" s="359"/>
      <c r="D10" s="359"/>
      <c r="E10" s="359"/>
      <c r="F10" s="359"/>
      <c r="G10" s="359"/>
      <c r="H10" s="359"/>
      <c r="I10" s="359"/>
    </row>
    <row r="11" spans="1:9" ht="12.75" customHeight="1" x14ac:dyDescent="0.25">
      <c r="A11" s="359"/>
      <c r="B11" s="359"/>
      <c r="C11" s="359"/>
      <c r="D11" s="359"/>
      <c r="E11" s="359"/>
      <c r="F11" s="359"/>
      <c r="G11" s="359"/>
      <c r="H11" s="359"/>
      <c r="I11" s="359"/>
    </row>
    <row r="12" spans="1:9" ht="12.75" customHeight="1" x14ac:dyDescent="0.25">
      <c r="A12" s="359"/>
      <c r="B12" s="359"/>
      <c r="C12" s="359"/>
      <c r="D12" s="359"/>
      <c r="E12" s="359"/>
      <c r="F12" s="359"/>
      <c r="G12" s="359"/>
      <c r="H12" s="359"/>
      <c r="I12" s="359"/>
    </row>
    <row r="13" spans="1:9" ht="12.75" customHeight="1" x14ac:dyDescent="0.25">
      <c r="A13" s="359"/>
      <c r="B13" s="359"/>
      <c r="C13" s="359"/>
      <c r="D13" s="359"/>
      <c r="E13" s="359"/>
      <c r="F13" s="359"/>
      <c r="G13" s="359"/>
      <c r="H13" s="359"/>
      <c r="I13" s="359"/>
    </row>
    <row r="14" spans="1:9" ht="12.75" customHeight="1" x14ac:dyDescent="0.25">
      <c r="A14" s="359"/>
      <c r="B14" s="359"/>
      <c r="C14" s="359"/>
      <c r="D14" s="359"/>
      <c r="E14" s="359"/>
      <c r="F14" s="359"/>
      <c r="G14" s="359"/>
      <c r="H14" s="359"/>
      <c r="I14" s="359"/>
    </row>
    <row r="15" spans="1:9" ht="12.75" customHeight="1" x14ac:dyDescent="0.25">
      <c r="A15" s="359"/>
      <c r="B15" s="359"/>
      <c r="C15" s="359"/>
      <c r="D15" s="359"/>
      <c r="E15" s="359"/>
      <c r="F15" s="359"/>
      <c r="G15" s="359"/>
      <c r="H15" s="359"/>
      <c r="I15" s="359"/>
    </row>
    <row r="16" spans="1:9" ht="12.75" customHeight="1" x14ac:dyDescent="0.25">
      <c r="A16" s="359"/>
      <c r="B16" s="359"/>
      <c r="C16" s="359"/>
      <c r="D16" s="359"/>
      <c r="E16" s="359"/>
      <c r="F16" s="359"/>
      <c r="G16" s="359"/>
      <c r="H16" s="359"/>
      <c r="I16" s="359"/>
    </row>
    <row r="17" spans="1:9" ht="12.75" customHeight="1" x14ac:dyDescent="0.25">
      <c r="A17" s="359"/>
      <c r="B17" s="359"/>
      <c r="C17" s="359"/>
      <c r="D17" s="359"/>
      <c r="E17" s="359"/>
      <c r="F17" s="359"/>
      <c r="G17" s="359"/>
      <c r="H17" s="359"/>
      <c r="I17" s="359"/>
    </row>
    <row r="18" spans="1:9" ht="12.75" customHeight="1" x14ac:dyDescent="0.25">
      <c r="A18" s="359"/>
      <c r="B18" s="359"/>
      <c r="C18" s="359"/>
      <c r="D18" s="359"/>
      <c r="E18" s="359"/>
      <c r="F18" s="359"/>
      <c r="G18" s="359"/>
      <c r="H18" s="359"/>
      <c r="I18" s="359"/>
    </row>
    <row r="19" spans="1:9" ht="12.75" customHeight="1" x14ac:dyDescent="0.25">
      <c r="A19" s="359"/>
      <c r="B19" s="359"/>
      <c r="C19" s="359"/>
      <c r="D19" s="359"/>
      <c r="E19" s="359"/>
      <c r="F19" s="359"/>
      <c r="G19" s="359"/>
      <c r="H19" s="359"/>
      <c r="I19" s="359"/>
    </row>
    <row r="20" spans="1:9" ht="12.75" customHeight="1" x14ac:dyDescent="0.25">
      <c r="A20" s="359"/>
      <c r="B20" s="359"/>
      <c r="C20" s="359"/>
      <c r="D20" s="359"/>
      <c r="E20" s="359"/>
      <c r="F20" s="359"/>
      <c r="G20" s="359"/>
      <c r="H20" s="359"/>
      <c r="I20" s="359"/>
    </row>
    <row r="21" spans="1:9" ht="12.75" customHeight="1" x14ac:dyDescent="0.25">
      <c r="A21" s="359"/>
      <c r="B21" s="359"/>
      <c r="C21" s="359"/>
      <c r="D21" s="359"/>
      <c r="E21" s="359"/>
      <c r="F21" s="359"/>
      <c r="G21" s="359"/>
      <c r="H21" s="359"/>
      <c r="I21" s="359"/>
    </row>
    <row r="22" spans="1:9" ht="12.75" customHeight="1" x14ac:dyDescent="0.25">
      <c r="A22" s="359"/>
      <c r="B22" s="359"/>
      <c r="C22" s="359"/>
      <c r="D22" s="359"/>
      <c r="E22" s="359"/>
      <c r="F22" s="359"/>
      <c r="G22" s="359"/>
      <c r="H22" s="359"/>
      <c r="I22" s="359"/>
    </row>
    <row r="23" spans="1:9" ht="12.75" customHeight="1" x14ac:dyDescent="0.25">
      <c r="A23" s="359"/>
      <c r="B23" s="359"/>
      <c r="C23" s="359"/>
      <c r="D23" s="359"/>
      <c r="E23" s="359"/>
      <c r="F23" s="359"/>
      <c r="G23" s="359"/>
      <c r="H23" s="359"/>
      <c r="I23" s="359"/>
    </row>
    <row r="24" spans="1:9" ht="12.75" customHeight="1" x14ac:dyDescent="0.25">
      <c r="A24" s="359"/>
      <c r="B24" s="359"/>
      <c r="C24" s="359"/>
      <c r="D24" s="359"/>
      <c r="E24" s="359"/>
      <c r="F24" s="359"/>
      <c r="G24" s="359"/>
      <c r="H24" s="359"/>
      <c r="I24" s="359"/>
    </row>
    <row r="25" spans="1:9" ht="12.75" customHeight="1" x14ac:dyDescent="0.25">
      <c r="A25" s="359"/>
      <c r="B25" s="359"/>
      <c r="C25" s="359"/>
      <c r="D25" s="359"/>
      <c r="E25" s="359"/>
      <c r="F25" s="359"/>
      <c r="G25" s="359"/>
      <c r="H25" s="359"/>
      <c r="I25" s="359"/>
    </row>
    <row r="26" spans="1:9" ht="12.75" customHeight="1" x14ac:dyDescent="0.25">
      <c r="A26" s="359"/>
      <c r="B26" s="359"/>
      <c r="C26" s="359"/>
      <c r="D26" s="359"/>
      <c r="E26" s="359"/>
      <c r="F26" s="359"/>
      <c r="G26" s="359"/>
      <c r="H26" s="359"/>
      <c r="I26" s="359"/>
    </row>
    <row r="27" spans="1:9" ht="12.75" customHeight="1" x14ac:dyDescent="0.25">
      <c r="A27" s="359"/>
      <c r="B27" s="359"/>
      <c r="C27" s="359"/>
      <c r="D27" s="359"/>
      <c r="E27" s="359"/>
      <c r="F27" s="359"/>
      <c r="G27" s="359"/>
      <c r="H27" s="359"/>
      <c r="I27" s="359"/>
    </row>
    <row r="28" spans="1:9" ht="12.75" customHeight="1" x14ac:dyDescent="0.25">
      <c r="A28" s="359"/>
      <c r="B28" s="359"/>
      <c r="C28" s="359"/>
      <c r="D28" s="359"/>
      <c r="E28" s="359"/>
      <c r="F28" s="359"/>
      <c r="G28" s="359"/>
      <c r="H28" s="359"/>
      <c r="I28" s="359"/>
    </row>
    <row r="29" spans="1:9" ht="12.75" customHeight="1" x14ac:dyDescent="0.25">
      <c r="A29" s="359"/>
      <c r="B29" s="359"/>
      <c r="C29" s="359"/>
      <c r="D29" s="359"/>
      <c r="E29" s="359"/>
      <c r="F29" s="359"/>
      <c r="G29" s="359"/>
      <c r="H29" s="359"/>
      <c r="I29" s="359"/>
    </row>
    <row r="30" spans="1:9" ht="12.75" customHeight="1" x14ac:dyDescent="0.25">
      <c r="A30" s="359"/>
      <c r="B30" s="359"/>
      <c r="C30" s="359"/>
      <c r="D30" s="359"/>
      <c r="E30" s="359"/>
      <c r="F30" s="359"/>
      <c r="G30" s="359"/>
      <c r="H30" s="359"/>
      <c r="I30" s="359"/>
    </row>
    <row r="31" spans="1:9" ht="12.75" customHeight="1" x14ac:dyDescent="0.25">
      <c r="A31" s="359"/>
      <c r="B31" s="359"/>
      <c r="C31" s="359"/>
      <c r="D31" s="359"/>
      <c r="E31" s="359"/>
      <c r="F31" s="359"/>
      <c r="G31" s="359"/>
      <c r="H31" s="359"/>
      <c r="I31" s="359"/>
    </row>
    <row r="32" spans="1:9" ht="12.75" customHeight="1" x14ac:dyDescent="0.25">
      <c r="A32" s="359"/>
      <c r="B32" s="359"/>
      <c r="C32" s="359"/>
      <c r="D32" s="359"/>
      <c r="E32" s="359"/>
      <c r="F32" s="359"/>
      <c r="G32" s="359"/>
      <c r="H32" s="359"/>
      <c r="I32" s="359"/>
    </row>
    <row r="33" spans="1:9" ht="12.75" customHeight="1" x14ac:dyDescent="0.25">
      <c r="A33" s="359"/>
      <c r="B33" s="359"/>
      <c r="C33" s="359"/>
      <c r="D33" s="359"/>
      <c r="E33" s="359"/>
      <c r="F33" s="359"/>
      <c r="G33" s="359"/>
      <c r="H33" s="359"/>
      <c r="I33" s="359"/>
    </row>
    <row r="34" spans="1:9" ht="12.75" customHeight="1" x14ac:dyDescent="0.25">
      <c r="A34" s="359"/>
      <c r="B34" s="359"/>
      <c r="C34" s="359"/>
      <c r="D34" s="359"/>
      <c r="E34" s="359"/>
      <c r="F34" s="359"/>
      <c r="G34" s="359"/>
      <c r="H34" s="359"/>
      <c r="I34" s="359"/>
    </row>
    <row r="35" spans="1:9" ht="12.75" customHeight="1" x14ac:dyDescent="0.25">
      <c r="A35" s="359"/>
      <c r="B35" s="359"/>
      <c r="C35" s="359"/>
      <c r="D35" s="359"/>
      <c r="E35" s="359"/>
      <c r="F35" s="359"/>
      <c r="G35" s="359"/>
      <c r="H35" s="359"/>
      <c r="I35" s="359"/>
    </row>
    <row r="36" spans="1:9" ht="12.75" customHeight="1" x14ac:dyDescent="0.25">
      <c r="A36" s="359"/>
      <c r="B36" s="359"/>
      <c r="C36" s="359"/>
      <c r="D36" s="359"/>
      <c r="E36" s="359"/>
      <c r="F36" s="359"/>
      <c r="G36" s="359"/>
      <c r="H36" s="359"/>
      <c r="I36" s="359"/>
    </row>
    <row r="37" spans="1:9" ht="12.75" customHeight="1" x14ac:dyDescent="0.25">
      <c r="A37" s="359"/>
      <c r="B37" s="359"/>
      <c r="C37" s="359"/>
      <c r="D37" s="359"/>
      <c r="E37" s="359"/>
      <c r="F37" s="359"/>
      <c r="G37" s="359"/>
      <c r="H37" s="359"/>
      <c r="I37" s="359"/>
    </row>
    <row r="38" spans="1:9" ht="12.75" customHeight="1" x14ac:dyDescent="0.25">
      <c r="A38" s="359"/>
      <c r="B38" s="359"/>
      <c r="C38" s="359"/>
      <c r="D38" s="359"/>
      <c r="E38" s="359"/>
      <c r="F38" s="359"/>
      <c r="G38" s="359"/>
      <c r="H38" s="359"/>
      <c r="I38" s="359"/>
    </row>
    <row r="39" spans="1:9" ht="12.75" customHeight="1" x14ac:dyDescent="0.25">
      <c r="A39" s="359"/>
      <c r="B39" s="359"/>
      <c r="C39" s="359"/>
      <c r="D39" s="359"/>
      <c r="E39" s="359"/>
      <c r="F39" s="359"/>
      <c r="G39" s="359"/>
      <c r="H39" s="359"/>
      <c r="I39" s="359"/>
    </row>
    <row r="40" spans="1:9" ht="12.75" customHeight="1" x14ac:dyDescent="0.25">
      <c r="A40" s="359"/>
      <c r="B40" s="359"/>
      <c r="C40" s="359"/>
      <c r="D40" s="359"/>
      <c r="E40" s="359"/>
      <c r="F40" s="359"/>
      <c r="G40" s="359"/>
      <c r="H40" s="359"/>
      <c r="I40" s="359"/>
    </row>
    <row r="41" spans="1:9" ht="12.75" customHeight="1" x14ac:dyDescent="0.25">
      <c r="A41" s="359"/>
      <c r="B41" s="359"/>
      <c r="C41" s="359"/>
      <c r="D41" s="359"/>
      <c r="E41" s="359"/>
      <c r="F41" s="359"/>
      <c r="G41" s="359"/>
      <c r="H41" s="359"/>
      <c r="I41" s="359"/>
    </row>
    <row r="42" spans="1:9" ht="12.75" customHeight="1" x14ac:dyDescent="0.25">
      <c r="A42" s="359"/>
      <c r="B42" s="359"/>
      <c r="C42" s="359"/>
      <c r="D42" s="359"/>
      <c r="E42" s="359"/>
      <c r="F42" s="359"/>
      <c r="G42" s="359"/>
      <c r="H42" s="359"/>
      <c r="I42" s="359"/>
    </row>
    <row r="43" spans="1:9" ht="12.75" customHeight="1" x14ac:dyDescent="0.25">
      <c r="A43" s="359"/>
      <c r="B43" s="359"/>
      <c r="C43" s="359"/>
      <c r="D43" s="359"/>
      <c r="E43" s="359"/>
      <c r="F43" s="359"/>
      <c r="G43" s="359"/>
      <c r="H43" s="359"/>
      <c r="I43" s="359"/>
    </row>
    <row r="44" spans="1:9" ht="12.75" customHeight="1" x14ac:dyDescent="0.25">
      <c r="A44" s="359"/>
      <c r="B44" s="359"/>
      <c r="C44" s="359"/>
      <c r="D44" s="359"/>
      <c r="E44" s="359"/>
      <c r="F44" s="359"/>
      <c r="G44" s="359"/>
      <c r="H44" s="359"/>
      <c r="I44" s="359"/>
    </row>
    <row r="45" spans="1:9" ht="12.75" customHeight="1" x14ac:dyDescent="0.25">
      <c r="A45" s="359"/>
      <c r="B45" s="359"/>
      <c r="C45" s="359"/>
      <c r="D45" s="359"/>
      <c r="E45" s="359"/>
      <c r="F45" s="359"/>
      <c r="G45" s="359"/>
      <c r="H45" s="359"/>
      <c r="I45" s="359"/>
    </row>
    <row r="46" spans="1:9" ht="12.75" customHeight="1" x14ac:dyDescent="0.25">
      <c r="A46" s="359"/>
      <c r="B46" s="359"/>
      <c r="C46" s="359"/>
      <c r="D46" s="359"/>
      <c r="E46" s="359"/>
      <c r="F46" s="359"/>
      <c r="G46" s="359"/>
      <c r="H46" s="359"/>
      <c r="I46" s="359"/>
    </row>
    <row r="47" spans="1:9" ht="12.75" customHeight="1" x14ac:dyDescent="0.25">
      <c r="A47" s="359"/>
      <c r="B47" s="359"/>
      <c r="C47" s="359"/>
      <c r="D47" s="359"/>
      <c r="E47" s="359"/>
      <c r="F47" s="359"/>
      <c r="G47" s="359"/>
      <c r="H47" s="359"/>
      <c r="I47" s="359"/>
    </row>
    <row r="48" spans="1:9" ht="12.75" customHeight="1" x14ac:dyDescent="0.25">
      <c r="A48" s="359"/>
      <c r="B48" s="359"/>
      <c r="C48" s="359"/>
      <c r="D48" s="359"/>
      <c r="E48" s="359"/>
      <c r="F48" s="359"/>
      <c r="G48" s="359"/>
      <c r="H48" s="359"/>
      <c r="I48" s="359"/>
    </row>
    <row r="49" spans="1:9" ht="12.75" customHeight="1" x14ac:dyDescent="0.25">
      <c r="A49" s="359"/>
      <c r="B49" s="359"/>
      <c r="C49" s="359"/>
      <c r="D49" s="359"/>
      <c r="E49" s="359"/>
      <c r="F49" s="359"/>
      <c r="G49" s="359"/>
      <c r="H49" s="359"/>
      <c r="I49" s="359"/>
    </row>
    <row r="50" spans="1:9" ht="12.75" customHeight="1" x14ac:dyDescent="0.25">
      <c r="A50" s="359"/>
      <c r="B50" s="359"/>
      <c r="C50" s="359"/>
      <c r="D50" s="359"/>
      <c r="E50" s="359"/>
      <c r="F50" s="359"/>
      <c r="G50" s="359"/>
      <c r="H50" s="359"/>
      <c r="I50" s="359"/>
    </row>
    <row r="51" spans="1:9" ht="12.75" customHeight="1" x14ac:dyDescent="0.25">
      <c r="A51" s="359"/>
      <c r="B51" s="359"/>
      <c r="C51" s="359"/>
      <c r="D51" s="359"/>
      <c r="E51" s="359"/>
      <c r="F51" s="359"/>
      <c r="G51" s="359"/>
      <c r="H51" s="359"/>
      <c r="I51" s="359"/>
    </row>
    <row r="52" spans="1:9" ht="12.75" customHeight="1" x14ac:dyDescent="0.25">
      <c r="A52" s="359"/>
      <c r="B52" s="359"/>
      <c r="C52" s="359"/>
      <c r="D52" s="359"/>
      <c r="E52" s="359"/>
      <c r="F52" s="359"/>
      <c r="G52" s="359"/>
      <c r="H52" s="359"/>
      <c r="I52" s="359"/>
    </row>
    <row r="53" spans="1:9" ht="12.75" customHeight="1" x14ac:dyDescent="0.25">
      <c r="A53" s="359"/>
      <c r="B53" s="359"/>
      <c r="C53" s="359"/>
      <c r="D53" s="359"/>
      <c r="E53" s="359"/>
      <c r="F53" s="359"/>
      <c r="G53" s="359"/>
      <c r="H53" s="359"/>
      <c r="I53" s="359"/>
    </row>
    <row r="54" spans="1:9" ht="12.75" customHeight="1" x14ac:dyDescent="0.25">
      <c r="A54" s="359"/>
      <c r="B54" s="359"/>
      <c r="C54" s="359"/>
      <c r="D54" s="359"/>
      <c r="E54" s="359"/>
      <c r="F54" s="359"/>
      <c r="G54" s="359"/>
      <c r="H54" s="359"/>
      <c r="I54" s="359"/>
    </row>
    <row r="55" spans="1:9" ht="12.75" customHeight="1" x14ac:dyDescent="0.25">
      <c r="A55" s="359"/>
      <c r="B55" s="359"/>
      <c r="C55" s="359"/>
      <c r="D55" s="359"/>
      <c r="E55" s="359"/>
      <c r="F55" s="359"/>
      <c r="G55" s="359"/>
      <c r="H55" s="359"/>
      <c r="I55" s="359"/>
    </row>
    <row r="56" spans="1:9" ht="12.75" customHeight="1" x14ac:dyDescent="0.25">
      <c r="A56" s="359"/>
      <c r="B56" s="359"/>
      <c r="C56" s="359"/>
      <c r="D56" s="359"/>
      <c r="E56" s="359"/>
      <c r="F56" s="359"/>
      <c r="G56" s="359"/>
      <c r="H56" s="359"/>
      <c r="I56" s="359"/>
    </row>
    <row r="57" spans="1:9" ht="12.75" customHeight="1" x14ac:dyDescent="0.25">
      <c r="A57" s="359"/>
      <c r="B57" s="359"/>
      <c r="C57" s="359"/>
      <c r="D57" s="359"/>
      <c r="E57" s="359"/>
      <c r="F57" s="359"/>
      <c r="G57" s="359"/>
      <c r="H57" s="359"/>
      <c r="I57" s="359"/>
    </row>
    <row r="58" spans="1:9" ht="12.75" customHeight="1" x14ac:dyDescent="0.25">
      <c r="A58" s="359"/>
      <c r="B58" s="359"/>
      <c r="C58" s="359"/>
      <c r="D58" s="359"/>
      <c r="E58" s="359"/>
      <c r="F58" s="359"/>
      <c r="G58" s="359"/>
      <c r="H58" s="359"/>
      <c r="I58" s="359"/>
    </row>
    <row r="59" spans="1:9" ht="12.75" customHeight="1" x14ac:dyDescent="0.25">
      <c r="A59" s="359"/>
      <c r="B59" s="359"/>
      <c r="C59" s="359"/>
      <c r="D59" s="359"/>
      <c r="E59" s="359"/>
      <c r="F59" s="359"/>
      <c r="G59" s="359"/>
      <c r="H59" s="359"/>
      <c r="I59" s="359"/>
    </row>
    <row r="60" spans="1:9" ht="12.75" customHeight="1" x14ac:dyDescent="0.25">
      <c r="A60" s="359"/>
      <c r="B60" s="359"/>
      <c r="C60" s="359"/>
      <c r="D60" s="359"/>
      <c r="E60" s="359"/>
      <c r="F60" s="359"/>
      <c r="G60" s="359"/>
      <c r="H60" s="359"/>
      <c r="I60" s="359"/>
    </row>
    <row r="61" spans="1:9" ht="12.75" customHeight="1" x14ac:dyDescent="0.25">
      <c r="A61" s="359"/>
      <c r="B61" s="359"/>
      <c r="C61" s="359"/>
      <c r="D61" s="359"/>
      <c r="E61" s="359"/>
      <c r="F61" s="359"/>
      <c r="G61" s="359"/>
      <c r="H61" s="359"/>
      <c r="I61" s="359"/>
    </row>
    <row r="62" spans="1:9" ht="12.75" customHeight="1" x14ac:dyDescent="0.25">
      <c r="A62" s="359"/>
      <c r="B62" s="359"/>
      <c r="C62" s="359"/>
      <c r="D62" s="359"/>
      <c r="E62" s="359"/>
      <c r="F62" s="359"/>
      <c r="G62" s="359"/>
      <c r="H62" s="359"/>
      <c r="I62" s="359"/>
    </row>
    <row r="63" spans="1:9" ht="12.75" customHeight="1" x14ac:dyDescent="0.25">
      <c r="A63" s="359"/>
      <c r="B63" s="359"/>
      <c r="C63" s="359"/>
      <c r="D63" s="359"/>
      <c r="E63" s="359"/>
      <c r="F63" s="359"/>
      <c r="G63" s="359"/>
      <c r="H63" s="359"/>
      <c r="I63" s="359"/>
    </row>
  </sheetData>
  <mergeCells count="1">
    <mergeCell ref="A3:I63"/>
  </mergeCells>
  <pageMargins left="0.31496062992125984" right="0.31496062992125984" top="0.35433070866141736" bottom="0.35433070866141736" header="0.31496062992125984" footer="0.19685039370078741"/>
  <pageSetup paperSize="9" fitToHeight="0" orientation="portrait" r:id="rId1"/>
  <headerFooter differentFirst="1" scaleWithDoc="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1"/>
  <dimension ref="A1:X39"/>
  <sheetViews>
    <sheetView showGridLines="0" zoomScaleNormal="100" workbookViewId="0">
      <selection activeCell="B3" sqref="B3:M6"/>
    </sheetView>
  </sheetViews>
  <sheetFormatPr defaultColWidth="9.109375" defaultRowHeight="11.4" x14ac:dyDescent="0.2"/>
  <cols>
    <col min="1" max="1" width="9.44140625" style="74" customWidth="1"/>
    <col min="2" max="2" width="14.44140625" style="74" customWidth="1"/>
    <col min="3" max="3" width="8" style="74" bestFit="1" customWidth="1"/>
    <col min="4" max="4" width="14.44140625" style="74" customWidth="1"/>
    <col min="5" max="5" width="8" style="74" bestFit="1" customWidth="1"/>
    <col min="6" max="6" width="14.44140625" style="74" customWidth="1"/>
    <col min="7" max="7" width="8" style="74" customWidth="1"/>
    <col min="8" max="8" width="14.44140625" style="74" customWidth="1"/>
    <col min="9" max="9" width="8" style="74" bestFit="1" customWidth="1"/>
    <col min="10" max="10" width="14.44140625" style="74" customWidth="1"/>
    <col min="11" max="11" width="8" style="74" customWidth="1"/>
    <col min="12" max="12" width="14.44140625" style="74" customWidth="1"/>
    <col min="13" max="13" width="8" style="74" customWidth="1"/>
    <col min="14" max="26" width="9.109375" style="74" customWidth="1"/>
    <col min="27" max="16384" width="9.109375" style="74"/>
  </cols>
  <sheetData>
    <row r="1" spans="1:24" ht="17.399999999999999" x14ac:dyDescent="0.3">
      <c r="A1" s="89" t="s">
        <v>57</v>
      </c>
      <c r="M1" s="90" t="e">
        <f>Obsah!#REF!</f>
        <v>#REF!</v>
      </c>
    </row>
    <row r="2" spans="1:24" ht="7.5" customHeight="1" x14ac:dyDescent="0.2"/>
    <row r="3" spans="1:24" ht="12" x14ac:dyDescent="0.25">
      <c r="A3" s="27"/>
      <c r="B3" s="394"/>
      <c r="C3" s="394"/>
      <c r="D3" s="394"/>
      <c r="E3" s="394"/>
      <c r="F3" s="394"/>
      <c r="G3" s="395"/>
      <c r="H3" s="401"/>
      <c r="I3" s="394"/>
      <c r="J3" s="394"/>
      <c r="K3" s="394"/>
      <c r="L3" s="394"/>
      <c r="M3" s="394"/>
      <c r="N3" s="9"/>
    </row>
    <row r="4" spans="1:24" x14ac:dyDescent="0.2">
      <c r="A4" s="27"/>
      <c r="B4" s="402"/>
      <c r="C4" s="403"/>
      <c r="D4" s="403"/>
      <c r="E4" s="403"/>
      <c r="F4" s="403"/>
      <c r="G4" s="404"/>
      <c r="H4" s="402"/>
      <c r="I4" s="403"/>
      <c r="J4" s="403"/>
      <c r="K4" s="403"/>
      <c r="L4" s="403"/>
      <c r="M4" s="403"/>
      <c r="N4" s="39"/>
    </row>
    <row r="5" spans="1:24" ht="12" x14ac:dyDescent="0.25">
      <c r="A5" s="15"/>
      <c r="B5" s="400"/>
      <c r="C5" s="399"/>
      <c r="D5" s="400"/>
      <c r="E5" s="399"/>
      <c r="F5" s="400"/>
      <c r="G5" s="399"/>
      <c r="H5" s="400"/>
      <c r="I5" s="399"/>
      <c r="J5" s="400"/>
      <c r="K5" s="399"/>
      <c r="L5" s="400"/>
      <c r="M5" s="398"/>
      <c r="N5" s="58"/>
    </row>
    <row r="6" spans="1:24" ht="12" x14ac:dyDescent="0.25">
      <c r="A6" s="13"/>
      <c r="B6" s="63"/>
      <c r="C6" s="31"/>
      <c r="D6" s="31"/>
      <c r="E6" s="31"/>
      <c r="F6" s="31"/>
      <c r="G6" s="31"/>
      <c r="H6" s="31"/>
      <c r="I6" s="31"/>
      <c r="J6" s="31"/>
      <c r="K6" s="31"/>
      <c r="L6" s="31"/>
      <c r="M6" s="32"/>
      <c r="N6" s="58"/>
    </row>
    <row r="7" spans="1:24" ht="12" x14ac:dyDescent="0.25">
      <c r="A7" s="391"/>
      <c r="B7" s="389"/>
      <c r="C7" s="390"/>
      <c r="D7" s="390"/>
      <c r="E7" s="390"/>
      <c r="F7" s="390"/>
      <c r="G7" s="393"/>
      <c r="H7" s="389"/>
      <c r="I7" s="390"/>
      <c r="J7" s="390"/>
      <c r="K7" s="390"/>
      <c r="L7" s="390"/>
      <c r="M7" s="390"/>
      <c r="N7" s="40"/>
    </row>
    <row r="8" spans="1:24" ht="12" x14ac:dyDescent="0.25">
      <c r="A8" s="392"/>
      <c r="B8" s="33"/>
      <c r="C8" s="45"/>
      <c r="D8" s="34"/>
      <c r="E8" s="45"/>
      <c r="F8" s="34"/>
      <c r="G8" s="45"/>
      <c r="H8" s="33"/>
      <c r="I8" s="45"/>
      <c r="J8" s="34"/>
      <c r="K8" s="45"/>
      <c r="L8" s="34"/>
      <c r="M8" s="45"/>
      <c r="N8" s="1"/>
    </row>
    <row r="9" spans="1:24" x14ac:dyDescent="0.2">
      <c r="A9" s="35"/>
      <c r="B9" s="91"/>
      <c r="C9" s="92"/>
      <c r="D9" s="18"/>
      <c r="E9" s="92"/>
      <c r="F9" s="18"/>
      <c r="G9" s="92"/>
      <c r="H9" s="91"/>
      <c r="I9" s="92"/>
      <c r="J9" s="18"/>
      <c r="K9" s="92"/>
      <c r="L9" s="18"/>
      <c r="M9" s="92"/>
      <c r="N9" s="50"/>
      <c r="O9" s="104"/>
      <c r="X9" s="93"/>
    </row>
    <row r="10" spans="1:24" x14ac:dyDescent="0.2">
      <c r="A10" s="26"/>
      <c r="B10" s="91"/>
      <c r="C10" s="92"/>
      <c r="D10" s="18"/>
      <c r="E10" s="92"/>
      <c r="F10" s="18"/>
      <c r="G10" s="92"/>
      <c r="H10" s="91"/>
      <c r="I10" s="92"/>
      <c r="J10" s="18"/>
      <c r="K10" s="92"/>
      <c r="L10" s="18"/>
      <c r="M10" s="92"/>
      <c r="N10" s="50"/>
      <c r="O10" s="104"/>
      <c r="X10" s="93"/>
    </row>
    <row r="11" spans="1:24" x14ac:dyDescent="0.2">
      <c r="A11" s="26"/>
      <c r="B11" s="24"/>
      <c r="C11" s="92"/>
      <c r="D11" s="12"/>
      <c r="E11" s="92"/>
      <c r="F11" s="12"/>
      <c r="G11" s="92"/>
      <c r="H11" s="24"/>
      <c r="I11" s="92"/>
      <c r="J11" s="12"/>
      <c r="K11" s="92"/>
      <c r="L11" s="12"/>
      <c r="M11" s="92"/>
      <c r="N11" s="50"/>
      <c r="O11" s="104"/>
      <c r="X11" s="93"/>
    </row>
    <row r="12" spans="1:24" x14ac:dyDescent="0.2">
      <c r="A12" s="26"/>
      <c r="B12" s="91"/>
      <c r="C12" s="92"/>
      <c r="D12" s="18"/>
      <c r="E12" s="92"/>
      <c r="F12" s="18"/>
      <c r="G12" s="92"/>
      <c r="H12" s="91"/>
      <c r="I12" s="92"/>
      <c r="J12" s="18"/>
      <c r="K12" s="92"/>
      <c r="L12" s="18"/>
      <c r="M12" s="92"/>
      <c r="N12" s="50"/>
      <c r="O12" s="104"/>
      <c r="X12" s="93"/>
    </row>
    <row r="13" spans="1:24" x14ac:dyDescent="0.2">
      <c r="A13" s="26"/>
      <c r="B13" s="24"/>
      <c r="C13" s="92"/>
      <c r="D13" s="12"/>
      <c r="E13" s="92"/>
      <c r="F13" s="12"/>
      <c r="G13" s="92"/>
      <c r="H13" s="24"/>
      <c r="I13" s="92"/>
      <c r="J13" s="12"/>
      <c r="K13" s="92"/>
      <c r="L13" s="12"/>
      <c r="M13" s="92"/>
      <c r="N13" s="50"/>
      <c r="O13" s="104"/>
      <c r="X13" s="93"/>
    </row>
    <row r="14" spans="1:24" x14ac:dyDescent="0.2">
      <c r="A14" s="26"/>
      <c r="B14" s="91"/>
      <c r="C14" s="92"/>
      <c r="D14" s="18"/>
      <c r="E14" s="92"/>
      <c r="F14" s="18"/>
      <c r="G14" s="92"/>
      <c r="H14" s="91"/>
      <c r="I14" s="92"/>
      <c r="J14" s="18"/>
      <c r="K14" s="92"/>
      <c r="L14" s="18"/>
      <c r="M14" s="92"/>
      <c r="N14" s="50"/>
      <c r="O14" s="104"/>
      <c r="P14" s="17"/>
      <c r="Q14" s="38"/>
      <c r="R14" s="8"/>
      <c r="S14" s="8"/>
      <c r="T14" s="8"/>
      <c r="U14" s="8"/>
      <c r="X14" s="93"/>
    </row>
    <row r="15" spans="1:24" x14ac:dyDescent="0.2">
      <c r="A15" s="26"/>
      <c r="B15" s="91"/>
      <c r="C15" s="92"/>
      <c r="D15" s="18"/>
      <c r="E15" s="94"/>
      <c r="F15" s="18"/>
      <c r="G15" s="94"/>
      <c r="H15" s="91"/>
      <c r="I15" s="94"/>
      <c r="J15" s="18"/>
      <c r="K15" s="94"/>
      <c r="L15" s="18"/>
      <c r="M15" s="94"/>
      <c r="N15" s="50"/>
      <c r="O15" s="104"/>
      <c r="P15" s="17"/>
      <c r="Q15" s="38"/>
      <c r="R15" s="8"/>
      <c r="S15" s="8"/>
      <c r="T15" s="8"/>
      <c r="U15" s="8"/>
      <c r="X15" s="93"/>
    </row>
    <row r="16" spans="1:24" ht="12" thickBot="1" x14ac:dyDescent="0.25">
      <c r="A16" s="14"/>
      <c r="B16" s="22"/>
      <c r="C16" s="95"/>
      <c r="D16" s="5"/>
      <c r="E16" s="96"/>
      <c r="F16" s="5"/>
      <c r="G16" s="96"/>
      <c r="H16" s="22"/>
      <c r="I16" s="97"/>
      <c r="J16" s="5"/>
      <c r="K16" s="97"/>
      <c r="L16" s="5"/>
      <c r="M16" s="97"/>
      <c r="N16" s="50"/>
      <c r="O16" s="104"/>
      <c r="P16" s="17"/>
      <c r="Q16" s="38"/>
      <c r="R16" s="8"/>
      <c r="S16" s="8"/>
      <c r="T16" s="8"/>
      <c r="U16" s="8"/>
      <c r="X16" s="93"/>
    </row>
    <row r="17" spans="1:15" x14ac:dyDescent="0.2">
      <c r="A17" s="16"/>
      <c r="B17" s="98"/>
      <c r="C17" s="98"/>
      <c r="D17" s="98"/>
      <c r="E17" s="98"/>
      <c r="F17" s="98"/>
      <c r="G17" s="98"/>
      <c r="H17" s="98"/>
      <c r="I17" s="98"/>
      <c r="J17" s="98"/>
      <c r="K17" s="98"/>
      <c r="L17" s="99"/>
      <c r="M17" s="99"/>
      <c r="N17" s="100"/>
      <c r="O17" s="99"/>
    </row>
    <row r="18" spans="1:15" ht="12" x14ac:dyDescent="0.25">
      <c r="A18" s="28"/>
      <c r="B18" s="394"/>
      <c r="C18" s="394"/>
      <c r="D18" s="394"/>
      <c r="E18" s="394"/>
      <c r="F18" s="394"/>
      <c r="G18" s="395"/>
      <c r="H18" s="98"/>
      <c r="I18" s="98"/>
      <c r="J18" s="98"/>
      <c r="K18" s="98"/>
      <c r="L18" s="98"/>
      <c r="M18" s="98"/>
      <c r="N18" s="101"/>
      <c r="O18" s="98"/>
    </row>
    <row r="19" spans="1:15" x14ac:dyDescent="0.2">
      <c r="A19" s="36"/>
      <c r="B19" s="396"/>
      <c r="C19" s="397"/>
      <c r="D19" s="397"/>
      <c r="E19" s="397"/>
      <c r="F19" s="397"/>
      <c r="G19" s="397"/>
      <c r="H19" s="101"/>
      <c r="I19" s="102"/>
      <c r="J19" s="103"/>
      <c r="K19" s="50"/>
      <c r="L19" s="103"/>
      <c r="M19" s="104"/>
      <c r="N19" s="101"/>
      <c r="O19" s="98"/>
    </row>
    <row r="20" spans="1:15" ht="12" x14ac:dyDescent="0.25">
      <c r="A20" s="37"/>
      <c r="B20" s="398"/>
      <c r="C20" s="399"/>
      <c r="D20" s="398"/>
      <c r="E20" s="399"/>
      <c r="F20" s="398"/>
      <c r="G20" s="399"/>
      <c r="H20" s="101"/>
      <c r="I20" s="102"/>
      <c r="J20" s="103"/>
      <c r="K20" s="50"/>
      <c r="L20" s="103"/>
      <c r="M20" s="104"/>
      <c r="N20" s="101"/>
      <c r="O20" s="98"/>
    </row>
    <row r="21" spans="1:15" ht="12" x14ac:dyDescent="0.25">
      <c r="A21" s="62"/>
      <c r="B21" s="63"/>
      <c r="C21" s="31"/>
      <c r="D21" s="31"/>
      <c r="E21" s="31"/>
      <c r="F21" s="31"/>
      <c r="G21" s="48"/>
      <c r="H21" s="101"/>
      <c r="I21" s="102"/>
      <c r="J21" s="103"/>
      <c r="K21" s="50"/>
      <c r="L21" s="103"/>
      <c r="M21" s="104"/>
      <c r="N21" s="101"/>
      <c r="O21" s="98"/>
    </row>
    <row r="22" spans="1:15" ht="12" x14ac:dyDescent="0.25">
      <c r="A22" s="387"/>
      <c r="B22" s="389"/>
      <c r="C22" s="390"/>
      <c r="D22" s="390"/>
      <c r="E22" s="390"/>
      <c r="F22" s="390"/>
      <c r="G22" s="390"/>
      <c r="H22" s="101"/>
      <c r="I22" s="102"/>
      <c r="J22" s="103"/>
      <c r="K22" s="50"/>
      <c r="L22" s="103"/>
      <c r="M22" s="104"/>
      <c r="N22" s="101"/>
      <c r="O22" s="98"/>
    </row>
    <row r="23" spans="1:15" ht="12" x14ac:dyDescent="0.25">
      <c r="A23" s="388"/>
      <c r="B23" s="33"/>
      <c r="C23" s="46"/>
      <c r="D23" s="34"/>
      <c r="E23" s="46"/>
      <c r="F23" s="34"/>
      <c r="G23" s="46"/>
      <c r="H23" s="98"/>
      <c r="I23" s="98"/>
      <c r="J23" s="103"/>
      <c r="K23" s="50"/>
      <c r="L23" s="103"/>
      <c r="M23" s="104"/>
      <c r="N23" s="101"/>
      <c r="O23" s="98"/>
    </row>
    <row r="24" spans="1:15" x14ac:dyDescent="0.2">
      <c r="A24" s="29"/>
      <c r="B24" s="56"/>
      <c r="C24" s="42"/>
      <c r="D24" s="19"/>
      <c r="E24" s="42"/>
      <c r="F24" s="19"/>
      <c r="G24" s="42"/>
      <c r="H24" s="98"/>
      <c r="I24" s="98"/>
      <c r="J24" s="103"/>
      <c r="K24" s="50"/>
      <c r="L24" s="103"/>
      <c r="M24" s="104"/>
      <c r="N24" s="101"/>
      <c r="O24" s="102"/>
    </row>
    <row r="25" spans="1:15" x14ac:dyDescent="0.2">
      <c r="A25" s="29"/>
      <c r="B25" s="56"/>
      <c r="C25" s="42"/>
      <c r="D25" s="19"/>
      <c r="E25" s="42"/>
      <c r="F25" s="19"/>
      <c r="G25" s="42"/>
      <c r="H25" s="98"/>
      <c r="I25" s="98"/>
      <c r="J25" s="103"/>
      <c r="K25" s="50"/>
      <c r="L25" s="103"/>
      <c r="M25" s="104"/>
      <c r="N25" s="101"/>
      <c r="O25" s="102"/>
    </row>
    <row r="26" spans="1:15" x14ac:dyDescent="0.2">
      <c r="A26" s="29"/>
      <c r="B26" s="56"/>
      <c r="C26" s="42"/>
      <c r="D26" s="19"/>
      <c r="E26" s="42"/>
      <c r="F26" s="19"/>
      <c r="G26" s="42"/>
      <c r="H26" s="98"/>
      <c r="I26" s="98"/>
      <c r="J26" s="103"/>
      <c r="K26" s="50"/>
      <c r="L26" s="103"/>
      <c r="M26" s="104"/>
      <c r="N26" s="101"/>
      <c r="O26" s="102"/>
    </row>
    <row r="27" spans="1:15" ht="12" thickBot="1" x14ac:dyDescent="0.25">
      <c r="A27" s="30"/>
      <c r="B27" s="57"/>
      <c r="C27" s="43"/>
      <c r="D27" s="21"/>
      <c r="E27" s="43"/>
      <c r="F27" s="21"/>
      <c r="G27" s="43"/>
      <c r="H27" s="98"/>
      <c r="I27" s="98"/>
      <c r="J27" s="98"/>
      <c r="K27" s="98"/>
      <c r="L27" s="98"/>
      <c r="M27" s="98"/>
      <c r="N27" s="101"/>
      <c r="O27" s="102"/>
    </row>
    <row r="28" spans="1:15" x14ac:dyDescent="0.2">
      <c r="A28" s="17"/>
      <c r="B28" s="17"/>
      <c r="C28" s="38"/>
      <c r="D28" s="8"/>
      <c r="E28" s="8"/>
      <c r="F28" s="8"/>
      <c r="G28" s="99"/>
      <c r="H28" s="98"/>
      <c r="I28" s="98"/>
      <c r="J28" s="98"/>
      <c r="K28" s="98"/>
      <c r="L28" s="98"/>
      <c r="M28" s="98"/>
      <c r="N28" s="98"/>
      <c r="O28" s="98"/>
    </row>
    <row r="29" spans="1:15" x14ac:dyDescent="0.2">
      <c r="A29" s="17"/>
      <c r="B29" s="17"/>
      <c r="C29" s="38"/>
      <c r="D29" s="8"/>
      <c r="E29" s="8"/>
      <c r="F29" s="8"/>
      <c r="G29" s="99"/>
      <c r="H29" s="98"/>
      <c r="I29" s="98"/>
      <c r="J29" s="98"/>
      <c r="K29" s="98"/>
      <c r="L29" s="98"/>
      <c r="M29" s="98"/>
      <c r="N29" s="98"/>
      <c r="O29" s="98"/>
    </row>
    <row r="30" spans="1:15" x14ac:dyDescent="0.2">
      <c r="J30" s="103"/>
      <c r="K30" s="103"/>
      <c r="L30" s="103"/>
      <c r="M30" s="103"/>
    </row>
    <row r="31" spans="1:15" x14ac:dyDescent="0.2">
      <c r="H31" s="103"/>
      <c r="I31" s="105"/>
      <c r="J31" s="103"/>
      <c r="K31" s="93"/>
      <c r="L31" s="93"/>
      <c r="M31" s="93"/>
    </row>
    <row r="32" spans="1:15" x14ac:dyDescent="0.2">
      <c r="H32" s="103"/>
      <c r="I32" s="105"/>
      <c r="J32" s="103"/>
      <c r="K32" s="93"/>
      <c r="L32" s="93"/>
      <c r="M32" s="93"/>
    </row>
    <row r="33" spans="8:13" ht="12.75" customHeight="1" x14ac:dyDescent="0.2">
      <c r="H33" s="103"/>
      <c r="I33" s="105"/>
      <c r="J33" s="103"/>
      <c r="K33" s="93"/>
      <c r="L33" s="93"/>
      <c r="M33" s="93"/>
    </row>
    <row r="34" spans="8:13" x14ac:dyDescent="0.2">
      <c r="H34" s="103"/>
      <c r="I34" s="105"/>
      <c r="J34" s="103"/>
      <c r="K34" s="93"/>
      <c r="L34" s="93"/>
      <c r="M34" s="93"/>
    </row>
    <row r="35" spans="8:13" ht="13.5" customHeight="1" x14ac:dyDescent="0.2">
      <c r="H35" s="103"/>
      <c r="I35" s="105"/>
      <c r="J35" s="103"/>
      <c r="K35" s="93"/>
      <c r="L35" s="93"/>
      <c r="M35" s="93"/>
    </row>
    <row r="36" spans="8:13" ht="12.75" customHeight="1" x14ac:dyDescent="0.2">
      <c r="H36" s="103"/>
      <c r="I36" s="105"/>
      <c r="J36" s="103"/>
      <c r="K36" s="93"/>
      <c r="L36" s="93"/>
      <c r="M36" s="93"/>
    </row>
    <row r="37" spans="8:13" ht="12.75" customHeight="1" x14ac:dyDescent="0.2">
      <c r="H37" s="103"/>
      <c r="I37" s="105"/>
      <c r="J37" s="103"/>
      <c r="K37" s="93"/>
      <c r="L37" s="93"/>
      <c r="M37" s="93"/>
    </row>
    <row r="38" spans="8:13" ht="12.75" customHeight="1" x14ac:dyDescent="0.2">
      <c r="H38" s="103"/>
      <c r="I38" s="105"/>
      <c r="J38" s="103"/>
      <c r="K38" s="93"/>
      <c r="L38" s="93"/>
      <c r="M38" s="93"/>
    </row>
    <row r="39" spans="8:13" ht="12.75" customHeight="1" x14ac:dyDescent="0.2"/>
  </sheetData>
  <mergeCells count="20">
    <mergeCell ref="B3:G3"/>
    <mergeCell ref="H3:M3"/>
    <mergeCell ref="B4:G4"/>
    <mergeCell ref="H4:M4"/>
    <mergeCell ref="B5:C5"/>
    <mergeCell ref="D5:E5"/>
    <mergeCell ref="F5:G5"/>
    <mergeCell ref="H5:I5"/>
    <mergeCell ref="J5:K5"/>
    <mergeCell ref="L5:M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32"/>
  <dimension ref="A1:U45"/>
  <sheetViews>
    <sheetView showGridLines="0" zoomScaleNormal="100" workbookViewId="0">
      <selection activeCell="B3" sqref="B3:M6"/>
    </sheetView>
  </sheetViews>
  <sheetFormatPr defaultColWidth="9.109375" defaultRowHeight="11.4" x14ac:dyDescent="0.2"/>
  <cols>
    <col min="1" max="1" width="9.44140625" style="74" customWidth="1"/>
    <col min="2" max="2" width="14.44140625" style="74" customWidth="1"/>
    <col min="3" max="3" width="8" style="74" bestFit="1" customWidth="1"/>
    <col min="4" max="4" width="14.44140625" style="74" customWidth="1"/>
    <col min="5" max="5" width="8" style="74" bestFit="1" customWidth="1"/>
    <col min="6" max="6" width="14.44140625" style="74" customWidth="1"/>
    <col min="7" max="7" width="8" style="74" bestFit="1" customWidth="1"/>
    <col min="8" max="8" width="14.44140625" style="74" customWidth="1"/>
    <col min="9" max="9" width="8" style="74" bestFit="1" customWidth="1"/>
    <col min="10" max="10" width="14.44140625" style="74" customWidth="1"/>
    <col min="11" max="11" width="8" style="74" bestFit="1" customWidth="1"/>
    <col min="12" max="12" width="14.44140625" style="74" customWidth="1"/>
    <col min="13" max="13" width="8" style="74" bestFit="1" customWidth="1"/>
    <col min="14" max="26" width="9.109375" style="74" customWidth="1"/>
    <col min="27" max="16384" width="9.109375" style="74"/>
  </cols>
  <sheetData>
    <row r="1" spans="1:21" ht="17.399999999999999" x14ac:dyDescent="0.3">
      <c r="A1" s="89" t="s">
        <v>58</v>
      </c>
      <c r="B1" s="98"/>
      <c r="C1" s="98"/>
      <c r="D1" s="98"/>
      <c r="E1" s="98"/>
      <c r="F1" s="98"/>
      <c r="G1" s="98"/>
      <c r="H1" s="98"/>
      <c r="I1" s="98"/>
      <c r="J1" s="98"/>
      <c r="K1" s="98"/>
      <c r="L1" s="98"/>
      <c r="M1" s="90" t="e">
        <f>Obsah!#REF!</f>
        <v>#REF!</v>
      </c>
      <c r="N1" s="20"/>
      <c r="O1" s="20"/>
      <c r="P1" s="106"/>
    </row>
    <row r="2" spans="1:21" ht="7.5" customHeight="1" x14ac:dyDescent="0.3">
      <c r="A2" s="89"/>
      <c r="B2" s="98"/>
      <c r="C2" s="98"/>
      <c r="D2" s="98"/>
      <c r="E2" s="98"/>
      <c r="F2" s="98"/>
      <c r="G2" s="98"/>
      <c r="H2" s="98"/>
      <c r="I2" s="98"/>
      <c r="J2" s="98"/>
      <c r="K2" s="98"/>
      <c r="L2" s="98"/>
      <c r="M2" s="98"/>
      <c r="N2" s="20"/>
      <c r="O2" s="20"/>
      <c r="P2" s="106"/>
    </row>
    <row r="3" spans="1:21" ht="12" x14ac:dyDescent="0.25">
      <c r="A3" s="27"/>
      <c r="B3" s="394"/>
      <c r="C3" s="394"/>
      <c r="D3" s="394"/>
      <c r="E3" s="394"/>
      <c r="F3" s="394"/>
      <c r="G3" s="395"/>
      <c r="H3" s="401"/>
      <c r="I3" s="394"/>
      <c r="J3" s="394"/>
      <c r="K3" s="394"/>
      <c r="L3" s="394"/>
      <c r="M3" s="394"/>
      <c r="N3" s="20"/>
      <c r="O3" s="106"/>
      <c r="P3" s="106"/>
    </row>
    <row r="4" spans="1:21" ht="13.5" customHeight="1" x14ac:dyDescent="0.2">
      <c r="A4" s="27"/>
      <c r="B4" s="402"/>
      <c r="C4" s="403"/>
      <c r="D4" s="403"/>
      <c r="E4" s="403"/>
      <c r="F4" s="403"/>
      <c r="G4" s="404"/>
      <c r="H4" s="402"/>
      <c r="I4" s="403"/>
      <c r="J4" s="403"/>
      <c r="K4" s="403"/>
      <c r="L4" s="403"/>
      <c r="M4" s="403"/>
      <c r="N4" s="20"/>
      <c r="O4" s="106"/>
      <c r="P4" s="106"/>
    </row>
    <row r="5" spans="1:21" ht="12" x14ac:dyDescent="0.25">
      <c r="A5" s="15"/>
      <c r="B5" s="400"/>
      <c r="C5" s="399"/>
      <c r="D5" s="400"/>
      <c r="E5" s="399"/>
      <c r="F5" s="400"/>
      <c r="G5" s="399"/>
      <c r="H5" s="400"/>
      <c r="I5" s="399"/>
      <c r="J5" s="400"/>
      <c r="K5" s="399"/>
      <c r="L5" s="400"/>
      <c r="M5" s="398"/>
      <c r="N5" s="20"/>
      <c r="O5" s="106"/>
      <c r="P5" s="106"/>
    </row>
    <row r="6" spans="1:21" ht="12" x14ac:dyDescent="0.25">
      <c r="A6" s="13"/>
      <c r="B6" s="63"/>
      <c r="C6" s="31"/>
      <c r="D6" s="31"/>
      <c r="E6" s="31"/>
      <c r="F6" s="31"/>
      <c r="G6" s="31"/>
      <c r="H6" s="31"/>
      <c r="I6" s="31"/>
      <c r="J6" s="31"/>
      <c r="K6" s="31"/>
      <c r="L6" s="31"/>
      <c r="M6" s="48"/>
      <c r="N6" s="20"/>
      <c r="O6" s="106"/>
      <c r="P6" s="106"/>
    </row>
    <row r="7" spans="1:21" ht="12" x14ac:dyDescent="0.25">
      <c r="A7" s="391"/>
      <c r="B7" s="389"/>
      <c r="C7" s="390"/>
      <c r="D7" s="390"/>
      <c r="E7" s="390"/>
      <c r="F7" s="390"/>
      <c r="G7" s="393"/>
      <c r="H7" s="389"/>
      <c r="I7" s="390"/>
      <c r="J7" s="390"/>
      <c r="K7" s="390"/>
      <c r="L7" s="390"/>
      <c r="M7" s="390"/>
      <c r="N7" s="20"/>
      <c r="O7" s="106"/>
      <c r="P7" s="106"/>
    </row>
    <row r="8" spans="1:21" ht="12" x14ac:dyDescent="0.25">
      <c r="A8" s="392"/>
      <c r="B8" s="33"/>
      <c r="C8" s="45"/>
      <c r="D8" s="34"/>
      <c r="E8" s="45"/>
      <c r="F8" s="34"/>
      <c r="G8" s="45"/>
      <c r="H8" s="33"/>
      <c r="I8" s="45"/>
      <c r="J8" s="34"/>
      <c r="K8" s="45"/>
      <c r="L8" s="34"/>
      <c r="M8" s="45"/>
      <c r="N8" s="20"/>
      <c r="O8" s="106"/>
      <c r="P8" s="106"/>
    </row>
    <row r="9" spans="1:21" x14ac:dyDescent="0.2">
      <c r="A9" s="35"/>
      <c r="B9" s="91"/>
      <c r="C9" s="92"/>
      <c r="D9" s="18"/>
      <c r="E9" s="92"/>
      <c r="F9" s="18"/>
      <c r="G9" s="92"/>
      <c r="H9" s="91"/>
      <c r="I9" s="92"/>
      <c r="J9" s="18"/>
      <c r="K9" s="92"/>
      <c r="L9" s="18"/>
      <c r="M9" s="92"/>
      <c r="N9" s="60"/>
      <c r="O9" s="107"/>
      <c r="P9" s="106"/>
    </row>
    <row r="10" spans="1:21" x14ac:dyDescent="0.2">
      <c r="A10" s="35"/>
      <c r="B10" s="91"/>
      <c r="C10" s="92"/>
      <c r="D10" s="18"/>
      <c r="E10" s="92"/>
      <c r="F10" s="18"/>
      <c r="G10" s="92"/>
      <c r="H10" s="91"/>
      <c r="I10" s="92"/>
      <c r="J10" s="18"/>
      <c r="K10" s="92"/>
      <c r="L10" s="18"/>
      <c r="M10" s="92"/>
      <c r="N10" s="60"/>
      <c r="O10" s="107"/>
      <c r="P10" s="106"/>
    </row>
    <row r="11" spans="1:21" x14ac:dyDescent="0.2">
      <c r="A11" s="26"/>
      <c r="B11" s="24"/>
      <c r="C11" s="92"/>
      <c r="D11" s="12"/>
      <c r="E11" s="92"/>
      <c r="F11" s="12"/>
      <c r="G11" s="92"/>
      <c r="H11" s="24"/>
      <c r="I11" s="92"/>
      <c r="J11" s="12"/>
      <c r="K11" s="92"/>
      <c r="L11" s="12"/>
      <c r="M11" s="92"/>
      <c r="N11" s="60"/>
      <c r="O11" s="107"/>
      <c r="P11" s="106"/>
    </row>
    <row r="12" spans="1:21" x14ac:dyDescent="0.2">
      <c r="A12" s="26"/>
      <c r="B12" s="91"/>
      <c r="C12" s="92"/>
      <c r="D12" s="18"/>
      <c r="E12" s="92"/>
      <c r="F12" s="18"/>
      <c r="G12" s="92"/>
      <c r="H12" s="91"/>
      <c r="I12" s="92"/>
      <c r="J12" s="18"/>
      <c r="K12" s="92"/>
      <c r="L12" s="18"/>
      <c r="M12" s="92"/>
      <c r="N12" s="60"/>
      <c r="O12" s="107"/>
      <c r="P12" s="106"/>
    </row>
    <row r="13" spans="1:21" x14ac:dyDescent="0.2">
      <c r="A13" s="26"/>
      <c r="B13" s="24"/>
      <c r="C13" s="92"/>
      <c r="D13" s="12"/>
      <c r="E13" s="92"/>
      <c r="F13" s="12"/>
      <c r="G13" s="92"/>
      <c r="H13" s="24"/>
      <c r="I13" s="92"/>
      <c r="J13" s="12"/>
      <c r="K13" s="92"/>
      <c r="L13" s="12"/>
      <c r="M13" s="92"/>
      <c r="N13" s="60"/>
      <c r="O13" s="107"/>
      <c r="P13" s="106"/>
    </row>
    <row r="14" spans="1:21" x14ac:dyDescent="0.2">
      <c r="A14" s="26"/>
      <c r="B14" s="91"/>
      <c r="C14" s="92"/>
      <c r="D14" s="18"/>
      <c r="E14" s="92"/>
      <c r="F14" s="18"/>
      <c r="G14" s="92"/>
      <c r="H14" s="91"/>
      <c r="I14" s="92"/>
      <c r="J14" s="18"/>
      <c r="K14" s="92"/>
      <c r="L14" s="18"/>
      <c r="M14" s="92"/>
      <c r="N14" s="60"/>
      <c r="O14" s="107"/>
      <c r="P14" s="20"/>
      <c r="Q14" s="38"/>
      <c r="R14" s="8"/>
      <c r="S14" s="8"/>
      <c r="T14" s="8"/>
      <c r="U14" s="8"/>
    </row>
    <row r="15" spans="1:21" x14ac:dyDescent="0.2">
      <c r="A15" s="26"/>
      <c r="B15" s="91"/>
      <c r="C15" s="92"/>
      <c r="D15" s="18"/>
      <c r="E15" s="94"/>
      <c r="F15" s="18"/>
      <c r="G15" s="94"/>
      <c r="H15" s="91"/>
      <c r="I15" s="94"/>
      <c r="J15" s="18"/>
      <c r="K15" s="94"/>
      <c r="L15" s="18"/>
      <c r="M15" s="94"/>
      <c r="N15" s="60"/>
      <c r="O15" s="107"/>
      <c r="P15" s="20"/>
      <c r="Q15" s="38"/>
      <c r="R15" s="8"/>
      <c r="S15" s="8"/>
      <c r="T15" s="8"/>
      <c r="U15" s="8"/>
    </row>
    <row r="16" spans="1:21" ht="12" thickBot="1" x14ac:dyDescent="0.25">
      <c r="A16" s="14"/>
      <c r="B16" s="22"/>
      <c r="C16" s="95"/>
      <c r="D16" s="5"/>
      <c r="E16" s="96"/>
      <c r="F16" s="5"/>
      <c r="G16" s="96"/>
      <c r="H16" s="22"/>
      <c r="I16" s="97"/>
      <c r="J16" s="5"/>
      <c r="K16" s="97"/>
      <c r="L16" s="5"/>
      <c r="M16" s="97"/>
      <c r="N16" s="60"/>
      <c r="O16" s="107"/>
      <c r="P16" s="20"/>
      <c r="Q16" s="38"/>
      <c r="R16" s="8"/>
      <c r="S16" s="8"/>
      <c r="T16" s="8"/>
      <c r="U16" s="8"/>
    </row>
    <row r="17" spans="1:20" x14ac:dyDescent="0.2">
      <c r="A17" s="16"/>
      <c r="B17" s="98"/>
      <c r="C17" s="98"/>
      <c r="D17" s="98"/>
      <c r="E17" s="98"/>
      <c r="F17" s="98"/>
      <c r="G17" s="98"/>
      <c r="H17" s="98"/>
      <c r="I17" s="98"/>
      <c r="J17" s="98"/>
      <c r="K17" s="98"/>
      <c r="L17" s="99"/>
      <c r="M17" s="99"/>
      <c r="N17" s="108"/>
      <c r="O17" s="106"/>
      <c r="P17" s="106"/>
    </row>
    <row r="18" spans="1:20" ht="12" x14ac:dyDescent="0.25">
      <c r="A18" s="49"/>
      <c r="B18" s="394"/>
      <c r="C18" s="394"/>
      <c r="D18" s="394"/>
      <c r="E18" s="394"/>
      <c r="F18" s="394"/>
      <c r="G18" s="395"/>
      <c r="H18" s="7"/>
      <c r="I18" s="7"/>
      <c r="J18" s="7"/>
      <c r="K18" s="7"/>
      <c r="L18" s="7"/>
      <c r="M18" s="7"/>
      <c r="N18" s="109"/>
      <c r="O18" s="20"/>
      <c r="P18" s="61"/>
      <c r="Q18" s="38"/>
      <c r="R18" s="8"/>
      <c r="S18" s="8"/>
      <c r="T18" s="8"/>
    </row>
    <row r="19" spans="1:20" x14ac:dyDescent="0.2">
      <c r="A19" s="36"/>
      <c r="B19" s="396"/>
      <c r="C19" s="397"/>
      <c r="D19" s="397"/>
      <c r="E19" s="397"/>
      <c r="F19" s="397"/>
      <c r="G19" s="397"/>
      <c r="H19" s="101"/>
      <c r="I19" s="102"/>
      <c r="J19" s="103"/>
      <c r="K19" s="50"/>
      <c r="L19" s="103"/>
      <c r="M19" s="104"/>
      <c r="N19" s="109"/>
      <c r="O19" s="20"/>
      <c r="P19" s="61"/>
      <c r="Q19" s="38"/>
      <c r="R19" s="8"/>
      <c r="S19" s="8"/>
      <c r="T19" s="8"/>
    </row>
    <row r="20" spans="1:20" ht="12" x14ac:dyDescent="0.25">
      <c r="A20" s="37"/>
      <c r="B20" s="398"/>
      <c r="C20" s="399"/>
      <c r="D20" s="398"/>
      <c r="E20" s="399"/>
      <c r="F20" s="398"/>
      <c r="G20" s="399"/>
      <c r="H20" s="101"/>
      <c r="I20" s="102"/>
      <c r="J20" s="103"/>
      <c r="K20" s="50"/>
      <c r="L20" s="103"/>
      <c r="M20" s="104"/>
      <c r="N20" s="109"/>
      <c r="O20" s="20"/>
      <c r="P20" s="61"/>
      <c r="Q20" s="38"/>
      <c r="R20" s="44"/>
      <c r="S20" s="44"/>
      <c r="T20" s="44"/>
    </row>
    <row r="21" spans="1:20" ht="12" x14ac:dyDescent="0.25">
      <c r="A21" s="62"/>
      <c r="B21" s="63"/>
      <c r="C21" s="31"/>
      <c r="D21" s="31"/>
      <c r="E21" s="31"/>
      <c r="F21" s="31"/>
      <c r="G21" s="48"/>
      <c r="H21" s="101"/>
      <c r="I21" s="102"/>
      <c r="J21" s="103"/>
      <c r="K21" s="50"/>
      <c r="L21" s="103"/>
      <c r="M21" s="104"/>
      <c r="N21" s="109"/>
      <c r="O21" s="20"/>
      <c r="P21" s="61"/>
      <c r="Q21" s="38"/>
      <c r="R21" s="8"/>
      <c r="S21" s="8"/>
      <c r="T21" s="8"/>
    </row>
    <row r="22" spans="1:20" ht="12" x14ac:dyDescent="0.25">
      <c r="A22" s="387"/>
      <c r="B22" s="389"/>
      <c r="C22" s="390"/>
      <c r="D22" s="390"/>
      <c r="E22" s="390"/>
      <c r="F22" s="390"/>
      <c r="G22" s="390"/>
      <c r="H22" s="101"/>
      <c r="I22" s="102"/>
      <c r="J22" s="103"/>
      <c r="K22" s="50"/>
      <c r="L22" s="103"/>
      <c r="M22" s="104"/>
      <c r="N22" s="109"/>
      <c r="O22" s="20"/>
      <c r="P22" s="61"/>
      <c r="Q22" s="38"/>
      <c r="R22" s="8"/>
      <c r="S22" s="8"/>
      <c r="T22" s="8"/>
    </row>
    <row r="23" spans="1:20" ht="12" x14ac:dyDescent="0.25">
      <c r="A23" s="388"/>
      <c r="B23" s="33"/>
      <c r="C23" s="46"/>
      <c r="D23" s="34"/>
      <c r="E23" s="46"/>
      <c r="F23" s="34"/>
      <c r="G23" s="46"/>
      <c r="H23" s="98"/>
      <c r="I23" s="98"/>
      <c r="J23" s="103"/>
      <c r="K23" s="50"/>
      <c r="L23" s="103"/>
      <c r="M23" s="104"/>
      <c r="N23" s="109"/>
      <c r="O23" s="20"/>
      <c r="P23" s="61"/>
      <c r="Q23" s="38"/>
      <c r="R23" s="41"/>
      <c r="S23" s="44"/>
      <c r="T23" s="44"/>
    </row>
    <row r="24" spans="1:20" x14ac:dyDescent="0.2">
      <c r="A24" s="29"/>
      <c r="B24" s="56"/>
      <c r="C24" s="42"/>
      <c r="D24" s="19"/>
      <c r="E24" s="42"/>
      <c r="F24" s="19"/>
      <c r="G24" s="42"/>
      <c r="H24" s="98"/>
      <c r="I24" s="98"/>
      <c r="J24" s="103"/>
      <c r="K24" s="50"/>
      <c r="L24" s="103"/>
      <c r="M24" s="104"/>
      <c r="N24" s="109"/>
      <c r="O24" s="60"/>
      <c r="P24" s="106"/>
      <c r="T24" s="99"/>
    </row>
    <row r="25" spans="1:20" x14ac:dyDescent="0.2">
      <c r="A25" s="29"/>
      <c r="B25" s="56"/>
      <c r="C25" s="42"/>
      <c r="D25" s="19"/>
      <c r="E25" s="42"/>
      <c r="F25" s="19"/>
      <c r="G25" s="42"/>
      <c r="H25" s="98"/>
      <c r="I25" s="98"/>
      <c r="J25" s="103"/>
      <c r="K25" s="50"/>
      <c r="L25" s="103"/>
      <c r="M25" s="104"/>
      <c r="N25" s="109"/>
      <c r="O25" s="60"/>
      <c r="P25" s="106"/>
    </row>
    <row r="26" spans="1:20" x14ac:dyDescent="0.2">
      <c r="A26" s="29"/>
      <c r="B26" s="56"/>
      <c r="C26" s="42"/>
      <c r="D26" s="19"/>
      <c r="E26" s="42"/>
      <c r="F26" s="19"/>
      <c r="G26" s="42"/>
      <c r="H26" s="98"/>
      <c r="I26" s="98"/>
      <c r="J26" s="103"/>
      <c r="K26" s="50"/>
      <c r="L26" s="103"/>
      <c r="M26" s="104"/>
      <c r="N26" s="109"/>
      <c r="O26" s="60"/>
      <c r="P26" s="106"/>
    </row>
    <row r="27" spans="1:20" ht="12" thickBot="1" x14ac:dyDescent="0.25">
      <c r="A27" s="30"/>
      <c r="B27" s="57"/>
      <c r="C27" s="43"/>
      <c r="D27" s="21"/>
      <c r="E27" s="43"/>
      <c r="F27" s="21"/>
      <c r="G27" s="43"/>
      <c r="H27" s="98"/>
      <c r="I27" s="98"/>
      <c r="J27" s="98"/>
      <c r="K27" s="98"/>
      <c r="L27" s="98"/>
      <c r="M27" s="98"/>
      <c r="N27" s="109"/>
      <c r="O27" s="60"/>
      <c r="P27" s="106"/>
    </row>
    <row r="28" spans="1:20" x14ac:dyDescent="0.2">
      <c r="A28" s="17"/>
      <c r="B28" s="17"/>
      <c r="C28" s="38"/>
      <c r="D28" s="8"/>
      <c r="E28" s="8"/>
      <c r="F28" s="8"/>
      <c r="G28" s="99"/>
      <c r="H28" s="98"/>
      <c r="I28" s="98"/>
      <c r="J28" s="98"/>
      <c r="K28" s="98"/>
      <c r="L28" s="98"/>
      <c r="M28" s="98"/>
      <c r="N28" s="106"/>
      <c r="O28" s="106"/>
      <c r="P28" s="106"/>
    </row>
    <row r="29" spans="1:20" x14ac:dyDescent="0.2">
      <c r="H29" s="98"/>
      <c r="I29" s="98"/>
      <c r="J29" s="98"/>
      <c r="K29" s="98"/>
      <c r="L29" s="98"/>
      <c r="M29" s="98"/>
      <c r="N29" s="106"/>
      <c r="O29" s="106"/>
      <c r="P29" s="106"/>
    </row>
    <row r="30" spans="1:20" x14ac:dyDescent="0.2">
      <c r="J30" s="103"/>
      <c r="K30" s="103"/>
      <c r="L30" s="103"/>
      <c r="M30" s="103"/>
      <c r="N30" s="106"/>
      <c r="O30" s="106"/>
      <c r="P30" s="106"/>
    </row>
    <row r="31" spans="1:20" x14ac:dyDescent="0.2">
      <c r="H31" s="103"/>
      <c r="I31" s="105"/>
      <c r="J31" s="103"/>
      <c r="K31" s="93"/>
      <c r="L31" s="93"/>
      <c r="M31" s="93"/>
      <c r="N31" s="106"/>
      <c r="O31" s="106"/>
      <c r="P31" s="106"/>
    </row>
    <row r="32" spans="1:20" ht="12.75" customHeight="1" x14ac:dyDescent="0.2">
      <c r="H32" s="103"/>
      <c r="I32" s="105"/>
      <c r="J32" s="103"/>
      <c r="K32" s="93"/>
      <c r="L32" s="93"/>
      <c r="M32" s="93"/>
      <c r="N32" s="106"/>
      <c r="O32" s="106"/>
      <c r="P32" s="106"/>
    </row>
    <row r="33" spans="8:16" x14ac:dyDescent="0.2">
      <c r="H33" s="103"/>
      <c r="I33" s="105"/>
      <c r="J33" s="103"/>
      <c r="K33" s="93"/>
      <c r="L33" s="93"/>
      <c r="M33" s="93"/>
      <c r="N33" s="106"/>
      <c r="O33" s="106"/>
      <c r="P33" s="106"/>
    </row>
    <row r="34" spans="8:16" ht="13.5" customHeight="1" x14ac:dyDescent="0.2">
      <c r="H34" s="103"/>
      <c r="I34" s="105"/>
      <c r="J34" s="103"/>
      <c r="K34" s="93"/>
      <c r="L34" s="93"/>
      <c r="M34" s="93"/>
      <c r="N34" s="106"/>
      <c r="O34" s="106"/>
      <c r="P34" s="106"/>
    </row>
    <row r="35" spans="8:16" ht="12.75" customHeight="1" x14ac:dyDescent="0.2">
      <c r="H35" s="103"/>
      <c r="I35" s="105"/>
      <c r="J35" s="103"/>
      <c r="K35" s="93"/>
      <c r="L35" s="93"/>
      <c r="M35" s="93"/>
      <c r="N35" s="106"/>
      <c r="O35" s="106"/>
      <c r="P35" s="106"/>
    </row>
    <row r="36" spans="8:16" ht="12.75" customHeight="1" x14ac:dyDescent="0.2">
      <c r="H36" s="103"/>
      <c r="I36" s="105"/>
      <c r="J36" s="103"/>
      <c r="K36" s="93"/>
      <c r="L36" s="93"/>
      <c r="M36" s="93"/>
      <c r="N36" s="106"/>
      <c r="O36" s="106"/>
      <c r="P36" s="106"/>
    </row>
    <row r="37" spans="8:16" ht="12.75" customHeight="1" x14ac:dyDescent="0.2">
      <c r="H37" s="103"/>
      <c r="I37" s="105"/>
      <c r="J37" s="103"/>
      <c r="K37" s="93"/>
      <c r="L37" s="93"/>
      <c r="M37" s="93"/>
      <c r="N37" s="106"/>
      <c r="O37" s="106"/>
      <c r="P37" s="106"/>
    </row>
    <row r="38" spans="8:16" ht="12.75" customHeight="1" x14ac:dyDescent="0.2">
      <c r="H38" s="103"/>
      <c r="I38" s="105"/>
      <c r="J38" s="103"/>
      <c r="K38" s="93"/>
      <c r="L38" s="93"/>
      <c r="M38" s="93"/>
      <c r="N38" s="106"/>
      <c r="O38" s="106"/>
      <c r="P38" s="106"/>
    </row>
    <row r="39" spans="8:16" x14ac:dyDescent="0.2">
      <c r="N39" s="106"/>
      <c r="O39" s="106"/>
      <c r="P39" s="106"/>
    </row>
    <row r="40" spans="8:16" x14ac:dyDescent="0.2">
      <c r="N40" s="106"/>
      <c r="O40" s="106"/>
      <c r="P40" s="106"/>
    </row>
    <row r="41" spans="8:16" x14ac:dyDescent="0.2">
      <c r="N41" s="106"/>
      <c r="O41" s="106"/>
      <c r="P41" s="106"/>
    </row>
    <row r="42" spans="8:16" x14ac:dyDescent="0.2">
      <c r="N42" s="106"/>
      <c r="O42" s="106"/>
      <c r="P42" s="106"/>
    </row>
    <row r="43" spans="8:16" x14ac:dyDescent="0.2">
      <c r="N43" s="106"/>
      <c r="O43" s="106"/>
      <c r="P43" s="106"/>
    </row>
    <row r="44" spans="8:16" x14ac:dyDescent="0.2">
      <c r="N44" s="106"/>
      <c r="O44" s="106"/>
      <c r="P44" s="106"/>
    </row>
    <row r="45" spans="8:16" x14ac:dyDescent="0.2">
      <c r="N45" s="106"/>
      <c r="O45" s="106"/>
      <c r="P45" s="106"/>
    </row>
  </sheetData>
  <mergeCells count="20">
    <mergeCell ref="L5:M5"/>
    <mergeCell ref="B3:G3"/>
    <mergeCell ref="H3:M3"/>
    <mergeCell ref="B4:G4"/>
    <mergeCell ref="H4:M4"/>
    <mergeCell ref="B5:C5"/>
    <mergeCell ref="D5:E5"/>
    <mergeCell ref="F5:G5"/>
    <mergeCell ref="H5:I5"/>
    <mergeCell ref="J5:K5"/>
    <mergeCell ref="A22:A23"/>
    <mergeCell ref="B22:G22"/>
    <mergeCell ref="A7:A8"/>
    <mergeCell ref="B7:G7"/>
    <mergeCell ref="H7:M7"/>
    <mergeCell ref="B18:G18"/>
    <mergeCell ref="B19:G19"/>
    <mergeCell ref="B20:C20"/>
    <mergeCell ref="D20:E20"/>
    <mergeCell ref="F20:G20"/>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&amp;C&amp;8Stránka &amp;P z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23"/>
  <dimension ref="A1:O41"/>
  <sheetViews>
    <sheetView showGridLines="0" view="pageBreakPreview" zoomScaleNormal="70" zoomScaleSheetLayoutView="100" workbookViewId="0">
      <selection activeCell="M30" sqref="M30"/>
    </sheetView>
  </sheetViews>
  <sheetFormatPr defaultColWidth="9.109375" defaultRowHeight="11.4" x14ac:dyDescent="0.2"/>
  <cols>
    <col min="1" max="1" width="31.109375" style="74" customWidth="1"/>
    <col min="2" max="9" width="13.33203125" style="74" customWidth="1"/>
    <col min="10" max="15" width="9.109375" style="74" customWidth="1"/>
    <col min="16" max="16384" width="9.109375" style="74"/>
  </cols>
  <sheetData>
    <row r="1" spans="1:15" ht="17.399999999999999" x14ac:dyDescent="0.3">
      <c r="A1" s="243" t="s">
        <v>273</v>
      </c>
      <c r="I1" s="246" t="str">
        <f>'3'!N1</f>
        <v>II. čtvrtletí 2022</v>
      </c>
    </row>
    <row r="2" spans="1:15" ht="1.5" customHeight="1" x14ac:dyDescent="0.2">
      <c r="E2" s="103"/>
      <c r="F2" s="103"/>
      <c r="G2" s="103"/>
    </row>
    <row r="3" spans="1:15" ht="12" customHeight="1" x14ac:dyDescent="0.2">
      <c r="E3" s="103"/>
      <c r="F3" s="103"/>
      <c r="G3" s="103"/>
    </row>
    <row r="4" spans="1:15" ht="12" x14ac:dyDescent="0.25">
      <c r="A4" s="7"/>
      <c r="B4" s="126"/>
      <c r="C4" s="126"/>
      <c r="D4" s="126"/>
    </row>
    <row r="5" spans="1:15" ht="12.75" customHeight="1" x14ac:dyDescent="0.2">
      <c r="A5" s="385">
        <v>2022</v>
      </c>
      <c r="B5" s="368" t="s">
        <v>11</v>
      </c>
      <c r="C5" s="370"/>
      <c r="D5" s="368" t="s">
        <v>12</v>
      </c>
      <c r="E5" s="370"/>
      <c r="F5" s="368" t="s">
        <v>13</v>
      </c>
      <c r="G5" s="370"/>
      <c r="H5" s="368" t="s">
        <v>7</v>
      </c>
      <c r="I5" s="369"/>
    </row>
    <row r="6" spans="1:15" ht="12" x14ac:dyDescent="0.2">
      <c r="A6" s="386"/>
      <c r="B6" s="283" t="s">
        <v>295</v>
      </c>
      <c r="C6" s="284" t="s">
        <v>296</v>
      </c>
      <c r="D6" s="283" t="s">
        <v>295</v>
      </c>
      <c r="E6" s="284" t="s">
        <v>296</v>
      </c>
      <c r="F6" s="283" t="s">
        <v>295</v>
      </c>
      <c r="G6" s="284" t="s">
        <v>296</v>
      </c>
      <c r="H6" s="283" t="s">
        <v>295</v>
      </c>
      <c r="I6" s="302" t="s">
        <v>296</v>
      </c>
      <c r="J6" s="109"/>
      <c r="O6" s="109"/>
    </row>
    <row r="7" spans="1:15" ht="13.2" x14ac:dyDescent="0.2">
      <c r="A7" s="170" t="s">
        <v>200</v>
      </c>
      <c r="B7" s="289">
        <v>1755.5249999999983</v>
      </c>
      <c r="C7" s="345">
        <v>4.5580658652849153E-2</v>
      </c>
      <c r="D7" s="289">
        <v>1754.9669999999985</v>
      </c>
      <c r="E7" s="345">
        <v>4.5566312645573176E-2</v>
      </c>
      <c r="F7" s="289">
        <v>1754.9669999999985</v>
      </c>
      <c r="G7" s="345">
        <v>4.5702085482613015E-2</v>
      </c>
      <c r="H7" s="198">
        <v>1754.9669999999985</v>
      </c>
      <c r="I7" s="204">
        <v>4.5702085482613015E-2</v>
      </c>
      <c r="J7" s="111"/>
      <c r="O7" s="60"/>
    </row>
    <row r="8" spans="1:15" ht="12" x14ac:dyDescent="0.2">
      <c r="A8" s="170" t="s">
        <v>161</v>
      </c>
      <c r="B8" s="289">
        <v>629070.55300000019</v>
      </c>
      <c r="C8" s="345">
        <v>4.7025345586459273E-2</v>
      </c>
      <c r="D8" s="289">
        <v>347542.56499999983</v>
      </c>
      <c r="E8" s="345">
        <v>3.7345090998073767E-2</v>
      </c>
      <c r="F8" s="289">
        <v>282919.13999999996</v>
      </c>
      <c r="G8" s="345">
        <v>3.5986858593317642E-2</v>
      </c>
      <c r="H8" s="198">
        <v>1259532.2579999999</v>
      </c>
      <c r="I8" s="204">
        <v>4.1234968914691979E-2</v>
      </c>
      <c r="J8" s="111"/>
      <c r="O8" s="60"/>
    </row>
    <row r="9" spans="1:15" ht="12" x14ac:dyDescent="0.2">
      <c r="A9" s="170" t="s">
        <v>162</v>
      </c>
      <c r="B9" s="289">
        <v>454619.53099999996</v>
      </c>
      <c r="C9" s="345">
        <v>5.8904149885889254E-2</v>
      </c>
      <c r="D9" s="289">
        <v>230067.72399900004</v>
      </c>
      <c r="E9" s="345">
        <v>5.8336989467485049E-2</v>
      </c>
      <c r="F9" s="289">
        <v>189576.91800000001</v>
      </c>
      <c r="G9" s="345">
        <v>6.3519430442360358E-2</v>
      </c>
      <c r="H9" s="198">
        <v>874264.17299899994</v>
      </c>
      <c r="I9" s="205">
        <v>5.9691912290065784E-2</v>
      </c>
      <c r="J9" s="101"/>
      <c r="O9" s="104"/>
    </row>
    <row r="10" spans="1:15" x14ac:dyDescent="0.2">
      <c r="A10" s="173" t="s">
        <v>40</v>
      </c>
      <c r="B10" s="291">
        <v>28535.91</v>
      </c>
      <c r="C10" s="346">
        <v>3.7665691998695364E-2</v>
      </c>
      <c r="D10" s="291">
        <v>21662.26</v>
      </c>
      <c r="E10" s="346">
        <v>4.5296867173526843E-2</v>
      </c>
      <c r="F10" s="291">
        <v>18465.510000000002</v>
      </c>
      <c r="G10" s="346">
        <v>5.4762493086036972E-2</v>
      </c>
      <c r="H10" s="199">
        <v>68663.679999999993</v>
      </c>
      <c r="I10" s="206">
        <v>4.3650545217328904E-2</v>
      </c>
      <c r="J10" s="101"/>
      <c r="O10" s="127"/>
    </row>
    <row r="11" spans="1:15" x14ac:dyDescent="0.2">
      <c r="A11" s="173" t="s">
        <v>39</v>
      </c>
      <c r="B11" s="291">
        <v>7585.7559999999994</v>
      </c>
      <c r="C11" s="346">
        <v>0.14119429009495404</v>
      </c>
      <c r="D11" s="291">
        <v>6811.0759999999991</v>
      </c>
      <c r="E11" s="346">
        <v>0.17474889907626054</v>
      </c>
      <c r="F11" s="291">
        <v>6413.424</v>
      </c>
      <c r="G11" s="346">
        <v>0.20453348654843523</v>
      </c>
      <c r="H11" s="199">
        <v>20810.255999999998</v>
      </c>
      <c r="I11" s="206">
        <v>0.16774568429156114</v>
      </c>
      <c r="J11" s="101"/>
      <c r="O11" s="127"/>
    </row>
    <row r="12" spans="1:15" x14ac:dyDescent="0.2">
      <c r="A12" s="173" t="s">
        <v>38</v>
      </c>
      <c r="B12" s="291">
        <v>262.58</v>
      </c>
      <c r="C12" s="346">
        <v>3.3887138411889075E-4</v>
      </c>
      <c r="D12" s="291">
        <v>0</v>
      </c>
      <c r="E12" s="346">
        <v>0</v>
      </c>
      <c r="F12" s="291">
        <v>0</v>
      </c>
      <c r="G12" s="346">
        <v>0</v>
      </c>
      <c r="H12" s="199">
        <v>262.58</v>
      </c>
      <c r="I12" s="206">
        <v>2.0567218057297466E-4</v>
      </c>
      <c r="J12" s="101"/>
      <c r="O12" s="127"/>
    </row>
    <row r="13" spans="1:15" x14ac:dyDescent="0.2">
      <c r="A13" s="173" t="s">
        <v>60</v>
      </c>
      <c r="B13" s="291">
        <v>358</v>
      </c>
      <c r="C13" s="346">
        <v>8.2717190388170048E-2</v>
      </c>
      <c r="D13" s="291">
        <v>430</v>
      </c>
      <c r="E13" s="346">
        <v>0.15742692644794332</v>
      </c>
      <c r="F13" s="291">
        <v>112</v>
      </c>
      <c r="G13" s="346">
        <v>4.4686460640803852E-2</v>
      </c>
      <c r="H13" s="199">
        <v>900</v>
      </c>
      <c r="I13" s="206">
        <v>9.4085394831450203E-2</v>
      </c>
      <c r="J13" s="101"/>
      <c r="O13" s="127"/>
    </row>
    <row r="14" spans="1:15" x14ac:dyDescent="0.2">
      <c r="A14" s="173" t="s">
        <v>61</v>
      </c>
      <c r="B14" s="291">
        <v>63</v>
      </c>
      <c r="C14" s="346">
        <v>5.558624072900914E-2</v>
      </c>
      <c r="D14" s="291">
        <v>29</v>
      </c>
      <c r="E14" s="346">
        <v>2.3631607682717146E-2</v>
      </c>
      <c r="F14" s="291">
        <v>14</v>
      </c>
      <c r="G14" s="346">
        <v>1.2491969448211866E-2</v>
      </c>
      <c r="H14" s="199">
        <v>106</v>
      </c>
      <c r="I14" s="206">
        <v>3.0448710583282395E-2</v>
      </c>
      <c r="J14" s="101"/>
      <c r="O14" s="127"/>
    </row>
    <row r="15" spans="1:15" x14ac:dyDescent="0.2">
      <c r="A15" s="173" t="s">
        <v>62</v>
      </c>
      <c r="B15" s="291">
        <v>31</v>
      </c>
      <c r="C15" s="346">
        <v>0.4440624552356397</v>
      </c>
      <c r="D15" s="291">
        <v>26</v>
      </c>
      <c r="E15" s="346">
        <v>0.30134445989800651</v>
      </c>
      <c r="F15" s="291">
        <v>37</v>
      </c>
      <c r="G15" s="346">
        <v>0.37453183520599254</v>
      </c>
      <c r="H15" s="199">
        <v>94</v>
      </c>
      <c r="I15" s="206">
        <v>0.3688010043942247</v>
      </c>
      <c r="J15" s="101"/>
      <c r="O15" s="127"/>
    </row>
    <row r="16" spans="1:15" x14ac:dyDescent="0.2">
      <c r="A16" s="173" t="s">
        <v>37</v>
      </c>
      <c r="B16" s="291">
        <v>14830.27</v>
      </c>
      <c r="C16" s="346">
        <v>4.3015432623651371E-3</v>
      </c>
      <c r="D16" s="291">
        <v>173</v>
      </c>
      <c r="E16" s="346">
        <v>1.1003009825636893E-4</v>
      </c>
      <c r="F16" s="291">
        <v>148</v>
      </c>
      <c r="G16" s="346">
        <v>1.2371064482068859E-4</v>
      </c>
      <c r="H16" s="199">
        <v>15151.27</v>
      </c>
      <c r="I16" s="206">
        <v>2.4373454611002691E-3</v>
      </c>
      <c r="J16" s="101"/>
      <c r="O16" s="127"/>
    </row>
    <row r="17" spans="1:15" x14ac:dyDescent="0.2">
      <c r="A17" s="173" t="s">
        <v>72</v>
      </c>
      <c r="B17" s="291">
        <v>0</v>
      </c>
      <c r="C17" s="346">
        <v>0</v>
      </c>
      <c r="D17" s="291">
        <v>0</v>
      </c>
      <c r="E17" s="346">
        <v>0</v>
      </c>
      <c r="F17" s="291">
        <v>0</v>
      </c>
      <c r="G17" s="346">
        <v>0</v>
      </c>
      <c r="H17" s="199">
        <v>0</v>
      </c>
      <c r="I17" s="206">
        <v>0</v>
      </c>
      <c r="J17" s="101"/>
      <c r="O17" s="127"/>
    </row>
    <row r="18" spans="1:15" x14ac:dyDescent="0.2">
      <c r="A18" s="173" t="s">
        <v>36</v>
      </c>
      <c r="B18" s="291">
        <v>0</v>
      </c>
      <c r="C18" s="346">
        <v>0</v>
      </c>
      <c r="D18" s="291">
        <v>0</v>
      </c>
      <c r="E18" s="346">
        <v>0</v>
      </c>
      <c r="F18" s="291">
        <v>0</v>
      </c>
      <c r="G18" s="346">
        <v>0</v>
      </c>
      <c r="H18" s="199">
        <v>0</v>
      </c>
      <c r="I18" s="206">
        <v>0</v>
      </c>
      <c r="J18" s="101"/>
      <c r="O18" s="127"/>
    </row>
    <row r="19" spans="1:15" x14ac:dyDescent="0.2">
      <c r="A19" s="173" t="s">
        <v>35</v>
      </c>
      <c r="B19" s="291">
        <v>7318.2400000000016</v>
      </c>
      <c r="C19" s="346">
        <v>0.10280844264239154</v>
      </c>
      <c r="D19" s="291">
        <v>3039.93</v>
      </c>
      <c r="E19" s="346">
        <v>4.1385597194645365E-2</v>
      </c>
      <c r="F19" s="291">
        <v>1444.7</v>
      </c>
      <c r="G19" s="346">
        <v>1.8363014826478914E-2</v>
      </c>
      <c r="H19" s="199">
        <v>11802.870000000003</v>
      </c>
      <c r="I19" s="206">
        <v>5.2853834199211198E-2</v>
      </c>
      <c r="J19" s="101"/>
      <c r="O19" s="127"/>
    </row>
    <row r="20" spans="1:15" x14ac:dyDescent="0.2">
      <c r="A20" s="173" t="s">
        <v>34</v>
      </c>
      <c r="B20" s="291">
        <v>0</v>
      </c>
      <c r="C20" s="346">
        <v>0</v>
      </c>
      <c r="D20" s="291">
        <v>0</v>
      </c>
      <c r="E20" s="346">
        <v>0</v>
      </c>
      <c r="F20" s="291">
        <v>0</v>
      </c>
      <c r="G20" s="346">
        <v>0</v>
      </c>
      <c r="H20" s="199">
        <v>0</v>
      </c>
      <c r="I20" s="206">
        <v>0</v>
      </c>
      <c r="J20" s="101"/>
      <c r="O20" s="127"/>
    </row>
    <row r="21" spans="1:15" x14ac:dyDescent="0.2">
      <c r="A21" s="173" t="s">
        <v>33</v>
      </c>
      <c r="B21" s="291">
        <v>55925</v>
      </c>
      <c r="C21" s="346">
        <v>0.30498636035959015</v>
      </c>
      <c r="D21" s="291">
        <v>106208</v>
      </c>
      <c r="E21" s="346">
        <v>0.49383100895619458</v>
      </c>
      <c r="F21" s="291">
        <v>104235</v>
      </c>
      <c r="G21" s="346">
        <v>0.58575854131008387</v>
      </c>
      <c r="H21" s="199">
        <v>266368</v>
      </c>
      <c r="I21" s="206">
        <v>0.46213384431819043</v>
      </c>
      <c r="J21" s="101"/>
      <c r="O21" s="127"/>
    </row>
    <row r="22" spans="1:15" x14ac:dyDescent="0.2">
      <c r="A22" s="173" t="s">
        <v>32</v>
      </c>
      <c r="B22" s="291">
        <v>0</v>
      </c>
      <c r="C22" s="346">
        <v>0</v>
      </c>
      <c r="D22" s="291">
        <v>0</v>
      </c>
      <c r="E22" s="346">
        <v>0</v>
      </c>
      <c r="F22" s="291">
        <v>0</v>
      </c>
      <c r="G22" s="346">
        <v>0</v>
      </c>
      <c r="H22" s="199">
        <v>0</v>
      </c>
      <c r="I22" s="206">
        <v>0</v>
      </c>
      <c r="J22" s="101"/>
      <c r="O22" s="127"/>
    </row>
    <row r="23" spans="1:15" x14ac:dyDescent="0.2">
      <c r="A23" s="173" t="s">
        <v>3</v>
      </c>
      <c r="B23" s="291">
        <v>0</v>
      </c>
      <c r="C23" s="346">
        <v>0</v>
      </c>
      <c r="D23" s="291">
        <v>0</v>
      </c>
      <c r="E23" s="346">
        <v>0</v>
      </c>
      <c r="F23" s="291">
        <v>0</v>
      </c>
      <c r="G23" s="346">
        <v>0</v>
      </c>
      <c r="H23" s="199">
        <v>0</v>
      </c>
      <c r="I23" s="206">
        <v>0</v>
      </c>
      <c r="J23" s="101"/>
      <c r="O23" s="127"/>
    </row>
    <row r="24" spans="1:15" x14ac:dyDescent="0.2">
      <c r="A24" s="173" t="s">
        <v>31</v>
      </c>
      <c r="B24" s="291">
        <v>11.534000000000001</v>
      </c>
      <c r="C24" s="346">
        <v>2.3817997295065178E-4</v>
      </c>
      <c r="D24" s="291">
        <v>2.63</v>
      </c>
      <c r="E24" s="346">
        <v>4.1534430305541789E-4</v>
      </c>
      <c r="F24" s="291">
        <v>2.63</v>
      </c>
      <c r="G24" s="346">
        <v>1.0467657525310436E-3</v>
      </c>
      <c r="H24" s="199">
        <v>16.794</v>
      </c>
      <c r="I24" s="206">
        <v>2.9324170074389349E-4</v>
      </c>
      <c r="J24" s="101"/>
      <c r="O24" s="127"/>
    </row>
    <row r="25" spans="1:15" x14ac:dyDescent="0.2">
      <c r="A25" s="173" t="s">
        <v>30</v>
      </c>
      <c r="B25" s="291">
        <v>339698.24099999998</v>
      </c>
      <c r="C25" s="346">
        <v>0.16759682607046808</v>
      </c>
      <c r="D25" s="291">
        <v>91685.82799900003</v>
      </c>
      <c r="E25" s="346">
        <v>9.0311486432735261E-2</v>
      </c>
      <c r="F25" s="291">
        <v>58704.65399999998</v>
      </c>
      <c r="G25" s="346">
        <v>7.8229595608818633E-2</v>
      </c>
      <c r="H25" s="199">
        <v>490088.72299899999</v>
      </c>
      <c r="I25" s="206">
        <v>0.12922541911893734</v>
      </c>
      <c r="J25" s="101"/>
      <c r="O25" s="98"/>
    </row>
    <row r="26" spans="1:15" ht="13.5" customHeight="1" x14ac:dyDescent="0.2">
      <c r="A26" s="171" t="s">
        <v>291</v>
      </c>
      <c r="B26" s="289">
        <v>408903.10499999998</v>
      </c>
      <c r="C26" s="345">
        <v>5.8313939845988025E-2</v>
      </c>
      <c r="D26" s="289">
        <v>168879.82399900001</v>
      </c>
      <c r="E26" s="345">
        <v>4.9266007085916323E-2</v>
      </c>
      <c r="F26" s="289">
        <v>125512.79700000001</v>
      </c>
      <c r="G26" s="345">
        <v>5.0056353748557207E-2</v>
      </c>
      <c r="H26" s="198">
        <v>703295.72599900002</v>
      </c>
      <c r="I26" s="205">
        <v>5.4319261183075201E-2</v>
      </c>
      <c r="J26" s="10"/>
      <c r="O26" s="78"/>
    </row>
    <row r="27" spans="1:15" ht="12.75" customHeight="1" x14ac:dyDescent="0.2">
      <c r="A27" s="173" t="s">
        <v>26</v>
      </c>
      <c r="B27" s="291">
        <v>39324.672999999995</v>
      </c>
      <c r="C27" s="346">
        <v>2.1193555406849425E-2</v>
      </c>
      <c r="D27" s="291">
        <v>20617.54</v>
      </c>
      <c r="E27" s="346">
        <v>1.4735776679820942E-2</v>
      </c>
      <c r="F27" s="291">
        <v>17478.502</v>
      </c>
      <c r="G27" s="346">
        <v>1.4910585795043601E-2</v>
      </c>
      <c r="H27" s="199">
        <v>77420.714999999997</v>
      </c>
      <c r="I27" s="206">
        <v>1.7488812134424561E-2</v>
      </c>
      <c r="J27" s="101"/>
      <c r="O27" s="78"/>
    </row>
    <row r="28" spans="1:15" ht="12.75" customHeight="1" x14ac:dyDescent="0.2">
      <c r="A28" s="173" t="s">
        <v>0</v>
      </c>
      <c r="B28" s="291">
        <v>524.04</v>
      </c>
      <c r="C28" s="346">
        <v>4.0537089986932649E-3</v>
      </c>
      <c r="D28" s="291">
        <v>253.18</v>
      </c>
      <c r="E28" s="346">
        <v>3.900898083252018E-3</v>
      </c>
      <c r="F28" s="291">
        <v>210.79</v>
      </c>
      <c r="G28" s="346">
        <v>4.4013612126717954E-3</v>
      </c>
      <c r="H28" s="199">
        <v>988.01</v>
      </c>
      <c r="I28" s="206">
        <v>4.0815187035271334E-3</v>
      </c>
      <c r="J28" s="101"/>
      <c r="O28" s="78"/>
    </row>
    <row r="29" spans="1:15" ht="12.75" customHeight="1" x14ac:dyDescent="0.2">
      <c r="A29" s="173" t="s">
        <v>1</v>
      </c>
      <c r="B29" s="291">
        <v>49</v>
      </c>
      <c r="C29" s="346">
        <v>7.4689103557905388E-4</v>
      </c>
      <c r="D29" s="291">
        <v>7</v>
      </c>
      <c r="E29" s="346">
        <v>4.8255345227356781E-4</v>
      </c>
      <c r="F29" s="291">
        <v>9</v>
      </c>
      <c r="G29" s="346">
        <v>1.3966909597780939E-3</v>
      </c>
      <c r="H29" s="199">
        <v>65</v>
      </c>
      <c r="I29" s="206">
        <v>7.5096539779047268E-4</v>
      </c>
      <c r="J29" s="101"/>
      <c r="O29" s="78"/>
    </row>
    <row r="30" spans="1:15" ht="12.75" customHeight="1" x14ac:dyDescent="0.2">
      <c r="A30" s="173" t="s">
        <v>2</v>
      </c>
      <c r="B30" s="291">
        <v>30</v>
      </c>
      <c r="C30" s="346">
        <v>1.3011728511846008E-3</v>
      </c>
      <c r="D30" s="291">
        <v>1</v>
      </c>
      <c r="E30" s="346">
        <v>1.293194139088978E-4</v>
      </c>
      <c r="F30" s="291">
        <v>0</v>
      </c>
      <c r="G30" s="346">
        <v>0</v>
      </c>
      <c r="H30" s="199">
        <v>31</v>
      </c>
      <c r="I30" s="206">
        <v>8.8734949336065068E-4</v>
      </c>
      <c r="J30" s="101"/>
    </row>
    <row r="31" spans="1:15" x14ac:dyDescent="0.2">
      <c r="A31" s="173" t="s">
        <v>6</v>
      </c>
      <c r="B31" s="291">
        <v>5373.2719999999999</v>
      </c>
      <c r="C31" s="346">
        <v>0.14186267216248227</v>
      </c>
      <c r="D31" s="291">
        <v>5156.5109999999995</v>
      </c>
      <c r="E31" s="346">
        <v>0.24887123753486673</v>
      </c>
      <c r="F31" s="291">
        <v>3142.6000000000004</v>
      </c>
      <c r="G31" s="346">
        <v>0.2316534294857974</v>
      </c>
      <c r="H31" s="199">
        <v>13672.383</v>
      </c>
      <c r="I31" s="206">
        <v>0.18946758259869934</v>
      </c>
      <c r="J31" s="101"/>
    </row>
    <row r="32" spans="1:15" x14ac:dyDescent="0.2">
      <c r="A32" s="173" t="s">
        <v>25</v>
      </c>
      <c r="B32" s="291">
        <v>233684.34899999999</v>
      </c>
      <c r="C32" s="346">
        <v>7.678954702798732E-2</v>
      </c>
      <c r="D32" s="291">
        <v>99405.831999000016</v>
      </c>
      <c r="E32" s="346">
        <v>8.0430617746085412E-2</v>
      </c>
      <c r="F32" s="291">
        <v>76534.808000000019</v>
      </c>
      <c r="G32" s="346">
        <v>9.1040399533709807E-2</v>
      </c>
      <c r="H32" s="199">
        <v>409624.98899899999</v>
      </c>
      <c r="I32" s="206">
        <v>8.0008504915479312E-2</v>
      </c>
      <c r="J32" s="101"/>
    </row>
    <row r="33" spans="1:10" x14ac:dyDescent="0.2">
      <c r="A33" s="173" t="s">
        <v>5</v>
      </c>
      <c r="B33" s="291">
        <v>67071.450000000012</v>
      </c>
      <c r="C33" s="346">
        <v>3.9494880339644725E-2</v>
      </c>
      <c r="D33" s="291">
        <v>23245.560000000005</v>
      </c>
      <c r="E33" s="346">
        <v>3.6906860860317255E-2</v>
      </c>
      <c r="F33" s="291">
        <v>15620.487000000001</v>
      </c>
      <c r="G33" s="346">
        <v>4.1998466275660576E-2</v>
      </c>
      <c r="H33" s="199">
        <v>105937.497</v>
      </c>
      <c r="I33" s="206">
        <v>3.9236032835802091E-2</v>
      </c>
      <c r="J33" s="101"/>
    </row>
    <row r="34" spans="1:10" x14ac:dyDescent="0.2">
      <c r="A34" s="173" t="s">
        <v>3</v>
      </c>
      <c r="B34" s="291">
        <v>62846.320999999996</v>
      </c>
      <c r="C34" s="346">
        <v>0.39433121808420368</v>
      </c>
      <c r="D34" s="291">
        <v>20193.200999999997</v>
      </c>
      <c r="E34" s="346">
        <v>0.36619293937787273</v>
      </c>
      <c r="F34" s="291">
        <v>12516.61</v>
      </c>
      <c r="G34" s="346">
        <v>0.24755000039852115</v>
      </c>
      <c r="H34" s="199">
        <v>95556.131999999998</v>
      </c>
      <c r="I34" s="206">
        <v>0.36048034222180958</v>
      </c>
      <c r="J34" s="101"/>
    </row>
    <row r="35" spans="1:10" ht="12" customHeight="1" x14ac:dyDescent="0.2">
      <c r="A35" s="193" t="s">
        <v>170</v>
      </c>
      <c r="B35" s="71"/>
      <c r="C35" s="8"/>
      <c r="E35" s="103"/>
      <c r="F35" s="103"/>
      <c r="G35" s="103"/>
      <c r="I35" s="3"/>
    </row>
    <row r="36" spans="1:10" x14ac:dyDescent="0.2">
      <c r="A36" s="193"/>
      <c r="B36" s="71"/>
    </row>
    <row r="37" spans="1:10" x14ac:dyDescent="0.2">
      <c r="B37" s="78"/>
      <c r="C37" s="78"/>
    </row>
    <row r="38" spans="1:10" x14ac:dyDescent="0.2">
      <c r="A38" s="103" t="s">
        <v>166</v>
      </c>
      <c r="B38" s="104">
        <f>+I7</f>
        <v>4.5702085482613015E-2</v>
      </c>
      <c r="C38" s="93" t="str">
        <f>+B5</f>
        <v>Duben</v>
      </c>
      <c r="D38" s="103" t="str">
        <f>+D5</f>
        <v>Květen</v>
      </c>
      <c r="E38" s="103" t="str">
        <f>+F5</f>
        <v>Červen</v>
      </c>
    </row>
    <row r="39" spans="1:10" x14ac:dyDescent="0.2">
      <c r="A39" s="103" t="s">
        <v>59</v>
      </c>
      <c r="B39" s="104">
        <f t="shared" ref="B39:B40" si="0">+I8</f>
        <v>4.1234968914691979E-2</v>
      </c>
      <c r="C39" s="93"/>
      <c r="D39" s="103"/>
      <c r="E39" s="103"/>
      <c r="H39" s="116">
        <f>I7</f>
        <v>4.5702085482613015E-2</v>
      </c>
    </row>
    <row r="40" spans="1:10" x14ac:dyDescent="0.2">
      <c r="A40" s="103" t="s">
        <v>116</v>
      </c>
      <c r="B40" s="104">
        <f t="shared" si="0"/>
        <v>5.9691912290065784E-2</v>
      </c>
      <c r="C40" s="93"/>
      <c r="D40" s="103"/>
      <c r="E40" s="103"/>
      <c r="H40" s="116">
        <f>I8</f>
        <v>4.1234968914691979E-2</v>
      </c>
    </row>
    <row r="41" spans="1:10" x14ac:dyDescent="0.2">
      <c r="B41" s="78"/>
      <c r="C41" s="78"/>
      <c r="H41" s="116">
        <f>I9</f>
        <v>5.9691912290065784E-2</v>
      </c>
    </row>
  </sheetData>
  <mergeCells count="5">
    <mergeCell ref="B5:C5"/>
    <mergeCell ref="D5:E5"/>
    <mergeCell ref="F5:G5"/>
    <mergeCell ref="H5:I5"/>
    <mergeCell ref="A5:A6"/>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{509E85FF-D2E3-4805-AC8F-C52B23CEDDFB}</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509E85FF-D2E3-4805-AC8F-C52B23CEDDFB}">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33"/>
  <dimension ref="A1:O41"/>
  <sheetViews>
    <sheetView showGridLines="0" view="pageBreakPreview" zoomScaleNormal="70" zoomScaleSheetLayoutView="100" workbookViewId="0">
      <selection activeCell="N30" sqref="N30"/>
    </sheetView>
  </sheetViews>
  <sheetFormatPr defaultColWidth="9.109375" defaultRowHeight="11.4" x14ac:dyDescent="0.2"/>
  <cols>
    <col min="1" max="1" width="31.6640625" style="74" customWidth="1"/>
    <col min="2" max="9" width="13.33203125" style="74" customWidth="1"/>
    <col min="10" max="15" width="9.109375" style="74" customWidth="1"/>
    <col min="16" max="16384" width="9.109375" style="74"/>
  </cols>
  <sheetData>
    <row r="1" spans="1:15" ht="17.399999999999999" x14ac:dyDescent="0.3">
      <c r="A1" s="243" t="s">
        <v>274</v>
      </c>
      <c r="I1" s="246" t="str">
        <f>'3'!N1</f>
        <v>II. čtvrtletí 2022</v>
      </c>
    </row>
    <row r="2" spans="1:15" ht="1.5" customHeight="1" x14ac:dyDescent="0.2">
      <c r="E2" s="103"/>
      <c r="F2" s="103"/>
      <c r="G2" s="103"/>
    </row>
    <row r="3" spans="1:15" ht="12" customHeight="1" x14ac:dyDescent="0.2">
      <c r="E3" s="103"/>
      <c r="F3" s="103"/>
      <c r="G3" s="103"/>
    </row>
    <row r="4" spans="1:15" ht="12" x14ac:dyDescent="0.25">
      <c r="A4" s="7"/>
      <c r="B4" s="126"/>
      <c r="C4" s="126"/>
      <c r="D4" s="126"/>
    </row>
    <row r="5" spans="1:15" ht="12.75" customHeight="1" x14ac:dyDescent="0.2">
      <c r="A5" s="385">
        <v>2022</v>
      </c>
      <c r="B5" s="368" t="s">
        <v>11</v>
      </c>
      <c r="C5" s="370"/>
      <c r="D5" s="368" t="s">
        <v>12</v>
      </c>
      <c r="E5" s="370"/>
      <c r="F5" s="368" t="s">
        <v>13</v>
      </c>
      <c r="G5" s="370"/>
      <c r="H5" s="368" t="s">
        <v>7</v>
      </c>
      <c r="I5" s="369"/>
    </row>
    <row r="6" spans="1:15" ht="12" x14ac:dyDescent="0.2">
      <c r="A6" s="386"/>
      <c r="B6" s="283" t="s">
        <v>295</v>
      </c>
      <c r="C6" s="284" t="s">
        <v>296</v>
      </c>
      <c r="D6" s="283" t="s">
        <v>295</v>
      </c>
      <c r="E6" s="284" t="s">
        <v>296</v>
      </c>
      <c r="F6" s="283" t="s">
        <v>295</v>
      </c>
      <c r="G6" s="284" t="s">
        <v>296</v>
      </c>
      <c r="H6" s="283" t="s">
        <v>295</v>
      </c>
      <c r="I6" s="302" t="s">
        <v>296</v>
      </c>
      <c r="J6" s="109"/>
      <c r="O6" s="109"/>
    </row>
    <row r="7" spans="1:15" ht="13.2" x14ac:dyDescent="0.2">
      <c r="A7" s="170" t="s">
        <v>200</v>
      </c>
      <c r="B7" s="289">
        <v>2814.0280000000002</v>
      </c>
      <c r="C7" s="345">
        <v>7.306375568992747E-2</v>
      </c>
      <c r="D7" s="289">
        <v>2814.0280000000002</v>
      </c>
      <c r="E7" s="345">
        <v>7.3063983334955646E-2</v>
      </c>
      <c r="F7" s="198">
        <v>2814.0280000000002</v>
      </c>
      <c r="G7" s="345">
        <v>7.3281690314670675E-2</v>
      </c>
      <c r="H7" s="198">
        <v>2814.0280000000002</v>
      </c>
      <c r="I7" s="204">
        <v>7.3281690314670675E-2</v>
      </c>
      <c r="J7" s="111"/>
      <c r="O7" s="60"/>
    </row>
    <row r="8" spans="1:15" ht="12" x14ac:dyDescent="0.2">
      <c r="A8" s="170" t="s">
        <v>161</v>
      </c>
      <c r="B8" s="289">
        <v>968230.728</v>
      </c>
      <c r="C8" s="345">
        <v>7.2378820427204185E-2</v>
      </c>
      <c r="D8" s="289">
        <v>760408.94200000016</v>
      </c>
      <c r="E8" s="345">
        <v>8.1709534297587455E-2</v>
      </c>
      <c r="F8" s="198">
        <v>619144.74899999995</v>
      </c>
      <c r="G8" s="345">
        <v>7.8754214123011063E-2</v>
      </c>
      <c r="H8" s="198">
        <v>2347784.4190000002</v>
      </c>
      <c r="I8" s="204">
        <v>7.6862515367084147E-2</v>
      </c>
      <c r="J8" s="111"/>
      <c r="O8" s="60"/>
    </row>
    <row r="9" spans="1:15" ht="12" x14ac:dyDescent="0.2">
      <c r="A9" s="170" t="s">
        <v>162</v>
      </c>
      <c r="B9" s="289">
        <v>310772.94</v>
      </c>
      <c r="C9" s="345">
        <v>4.0266232728656065E-2</v>
      </c>
      <c r="D9" s="289">
        <v>156593.954</v>
      </c>
      <c r="E9" s="345">
        <v>3.9706655442071241E-2</v>
      </c>
      <c r="F9" s="198">
        <v>103362.465</v>
      </c>
      <c r="G9" s="345">
        <v>3.4632512096849297E-2</v>
      </c>
      <c r="H9" s="198">
        <v>570729.35899999994</v>
      </c>
      <c r="I9" s="205">
        <v>3.8967543096190028E-2</v>
      </c>
      <c r="J9" s="101"/>
      <c r="O9" s="104"/>
    </row>
    <row r="10" spans="1:15" x14ac:dyDescent="0.2">
      <c r="A10" s="173" t="s">
        <v>40</v>
      </c>
      <c r="B10" s="291">
        <v>46204.987999999998</v>
      </c>
      <c r="C10" s="346">
        <v>6.0987816642658857E-2</v>
      </c>
      <c r="D10" s="291">
        <v>20884.196</v>
      </c>
      <c r="E10" s="346">
        <v>4.3669896503776645E-2</v>
      </c>
      <c r="F10" s="199">
        <v>14049.620999999999</v>
      </c>
      <c r="G10" s="346">
        <v>4.1666451285338975E-2</v>
      </c>
      <c r="H10" s="199">
        <v>81138.804999999993</v>
      </c>
      <c r="I10" s="206">
        <v>5.1581171829598017E-2</v>
      </c>
      <c r="J10" s="101"/>
      <c r="O10" s="127"/>
    </row>
    <row r="11" spans="1:15" x14ac:dyDescent="0.2">
      <c r="A11" s="173" t="s">
        <v>39</v>
      </c>
      <c r="B11" s="291">
        <v>739</v>
      </c>
      <c r="C11" s="346">
        <v>1.3755066783082802E-2</v>
      </c>
      <c r="D11" s="291">
        <v>190</v>
      </c>
      <c r="E11" s="346">
        <v>4.8747497200867388E-3</v>
      </c>
      <c r="F11" s="199">
        <v>246</v>
      </c>
      <c r="G11" s="346">
        <v>7.8453003716758892E-3</v>
      </c>
      <c r="H11" s="199">
        <v>1175</v>
      </c>
      <c r="I11" s="206">
        <v>9.4713481200127646E-3</v>
      </c>
      <c r="J11" s="101"/>
      <c r="O11" s="127"/>
    </row>
    <row r="12" spans="1:15" x14ac:dyDescent="0.2">
      <c r="A12" s="173" t="s">
        <v>38</v>
      </c>
      <c r="B12" s="291">
        <v>0</v>
      </c>
      <c r="C12" s="346">
        <v>0</v>
      </c>
      <c r="D12" s="291">
        <v>0</v>
      </c>
      <c r="E12" s="346">
        <v>0</v>
      </c>
      <c r="F12" s="199">
        <v>0</v>
      </c>
      <c r="G12" s="346">
        <v>0</v>
      </c>
      <c r="H12" s="199">
        <v>0</v>
      </c>
      <c r="I12" s="206">
        <v>0</v>
      </c>
      <c r="J12" s="101"/>
      <c r="O12" s="127"/>
    </row>
    <row r="13" spans="1:15" x14ac:dyDescent="0.2">
      <c r="A13" s="173" t="s">
        <v>60</v>
      </c>
      <c r="B13" s="291">
        <v>0</v>
      </c>
      <c r="C13" s="346">
        <v>0</v>
      </c>
      <c r="D13" s="291">
        <v>0</v>
      </c>
      <c r="E13" s="346">
        <v>0</v>
      </c>
      <c r="F13" s="199">
        <v>0</v>
      </c>
      <c r="G13" s="346">
        <v>0</v>
      </c>
      <c r="H13" s="199">
        <v>0</v>
      </c>
      <c r="I13" s="206">
        <v>0</v>
      </c>
      <c r="J13" s="101"/>
      <c r="O13" s="127"/>
    </row>
    <row r="14" spans="1:15" x14ac:dyDescent="0.2">
      <c r="A14" s="173" t="s">
        <v>61</v>
      </c>
      <c r="B14" s="291">
        <v>482.15</v>
      </c>
      <c r="C14" s="346">
        <v>0.42541120583320247</v>
      </c>
      <c r="D14" s="291">
        <v>371.54</v>
      </c>
      <c r="E14" s="346">
        <v>0.30276163856678373</v>
      </c>
      <c r="F14" s="199">
        <v>336.72</v>
      </c>
      <c r="G14" s="346">
        <v>0.30044971090013567</v>
      </c>
      <c r="H14" s="199">
        <v>1190.4100000000001</v>
      </c>
      <c r="I14" s="206">
        <v>0.34194763740986034</v>
      </c>
      <c r="J14" s="101"/>
      <c r="O14" s="127"/>
    </row>
    <row r="15" spans="1:15" x14ac:dyDescent="0.2">
      <c r="A15" s="173" t="s">
        <v>62</v>
      </c>
      <c r="B15" s="291">
        <v>16.18</v>
      </c>
      <c r="C15" s="346">
        <v>0.23177195244234355</v>
      </c>
      <c r="D15" s="291">
        <v>25.48</v>
      </c>
      <c r="E15" s="346">
        <v>0.29531757070004638</v>
      </c>
      <c r="F15" s="199">
        <v>25.689999999999998</v>
      </c>
      <c r="G15" s="346">
        <v>0.26004656341734994</v>
      </c>
      <c r="H15" s="199">
        <v>67.349999999999994</v>
      </c>
      <c r="I15" s="206">
        <v>0.26424199623352168</v>
      </c>
      <c r="J15" s="101"/>
      <c r="O15" s="127"/>
    </row>
    <row r="16" spans="1:15" x14ac:dyDescent="0.2">
      <c r="A16" s="173" t="s">
        <v>37</v>
      </c>
      <c r="B16" s="291">
        <v>203501.38399999999</v>
      </c>
      <c r="C16" s="346">
        <v>5.902589819519001E-2</v>
      </c>
      <c r="D16" s="291">
        <v>109436.83100000001</v>
      </c>
      <c r="E16" s="346">
        <v>6.9603151836969024E-2</v>
      </c>
      <c r="F16" s="199">
        <v>72180.606</v>
      </c>
      <c r="G16" s="346">
        <v>6.0334522377081506E-2</v>
      </c>
      <c r="H16" s="199">
        <v>385118.821</v>
      </c>
      <c r="I16" s="206">
        <v>6.1953064683596619E-2</v>
      </c>
      <c r="J16" s="101"/>
      <c r="O16" s="127"/>
    </row>
    <row r="17" spans="1:15" x14ac:dyDescent="0.2">
      <c r="A17" s="173" t="s">
        <v>72</v>
      </c>
      <c r="B17" s="291">
        <v>0</v>
      </c>
      <c r="C17" s="346">
        <v>0</v>
      </c>
      <c r="D17" s="291">
        <v>0</v>
      </c>
      <c r="E17" s="346">
        <v>0</v>
      </c>
      <c r="F17" s="199">
        <v>0</v>
      </c>
      <c r="G17" s="346">
        <v>0</v>
      </c>
      <c r="H17" s="199">
        <v>0</v>
      </c>
      <c r="I17" s="206">
        <v>0</v>
      </c>
      <c r="J17" s="101"/>
      <c r="O17" s="127"/>
    </row>
    <row r="18" spans="1:15" x14ac:dyDescent="0.2">
      <c r="A18" s="173" t="s">
        <v>36</v>
      </c>
      <c r="B18" s="291">
        <v>0</v>
      </c>
      <c r="C18" s="346">
        <v>0</v>
      </c>
      <c r="D18" s="291">
        <v>0</v>
      </c>
      <c r="E18" s="346">
        <v>0</v>
      </c>
      <c r="F18" s="199">
        <v>0</v>
      </c>
      <c r="G18" s="346">
        <v>0</v>
      </c>
      <c r="H18" s="199">
        <v>0</v>
      </c>
      <c r="I18" s="206">
        <v>0</v>
      </c>
      <c r="J18" s="101"/>
      <c r="O18" s="127"/>
    </row>
    <row r="19" spans="1:15" x14ac:dyDescent="0.2">
      <c r="A19" s="173" t="s">
        <v>35</v>
      </c>
      <c r="B19" s="291">
        <v>0</v>
      </c>
      <c r="C19" s="346">
        <v>0</v>
      </c>
      <c r="D19" s="291">
        <v>29.9</v>
      </c>
      <c r="E19" s="346">
        <v>4.0705850336024066E-4</v>
      </c>
      <c r="F19" s="199">
        <v>39.9</v>
      </c>
      <c r="G19" s="346">
        <v>5.0715324397903282E-4</v>
      </c>
      <c r="H19" s="199">
        <v>69.8</v>
      </c>
      <c r="I19" s="206">
        <v>3.1256784384687283E-4</v>
      </c>
      <c r="J19" s="101"/>
      <c r="O19" s="127"/>
    </row>
    <row r="20" spans="1:15" x14ac:dyDescent="0.2">
      <c r="A20" s="173" t="s">
        <v>34</v>
      </c>
      <c r="B20" s="291">
        <v>0</v>
      </c>
      <c r="C20" s="346">
        <v>0</v>
      </c>
      <c r="D20" s="291">
        <v>0</v>
      </c>
      <c r="E20" s="346">
        <v>0</v>
      </c>
      <c r="F20" s="199">
        <v>0</v>
      </c>
      <c r="G20" s="346">
        <v>0</v>
      </c>
      <c r="H20" s="199">
        <v>0</v>
      </c>
      <c r="I20" s="206">
        <v>0</v>
      </c>
      <c r="J20" s="101"/>
      <c r="O20" s="127"/>
    </row>
    <row r="21" spans="1:15" x14ac:dyDescent="0.2">
      <c r="A21" s="173" t="s">
        <v>33</v>
      </c>
      <c r="B21" s="291">
        <v>171.15299999999999</v>
      </c>
      <c r="C21" s="346">
        <v>9.3338096619803189E-4</v>
      </c>
      <c r="D21" s="291">
        <v>0</v>
      </c>
      <c r="E21" s="346">
        <v>0</v>
      </c>
      <c r="F21" s="199">
        <v>0</v>
      </c>
      <c r="G21" s="346">
        <v>0</v>
      </c>
      <c r="H21" s="199">
        <v>171.15299999999999</v>
      </c>
      <c r="I21" s="206">
        <v>2.9694105093926913E-4</v>
      </c>
      <c r="J21" s="101"/>
      <c r="O21" s="127"/>
    </row>
    <row r="22" spans="1:15" x14ac:dyDescent="0.2">
      <c r="A22" s="173" t="s">
        <v>32</v>
      </c>
      <c r="B22" s="291">
        <v>0</v>
      </c>
      <c r="C22" s="346">
        <v>0</v>
      </c>
      <c r="D22" s="291">
        <v>0</v>
      </c>
      <c r="E22" s="346">
        <v>0</v>
      </c>
      <c r="F22" s="199">
        <v>0</v>
      </c>
      <c r="G22" s="346">
        <v>0</v>
      </c>
      <c r="H22" s="199">
        <v>0</v>
      </c>
      <c r="I22" s="206">
        <v>0</v>
      </c>
      <c r="J22" s="101"/>
      <c r="O22" s="127"/>
    </row>
    <row r="23" spans="1:15" x14ac:dyDescent="0.2">
      <c r="A23" s="173" t="s">
        <v>3</v>
      </c>
      <c r="B23" s="291">
        <v>0</v>
      </c>
      <c r="C23" s="346">
        <v>0</v>
      </c>
      <c r="D23" s="291">
        <v>0</v>
      </c>
      <c r="E23" s="346">
        <v>0</v>
      </c>
      <c r="F23" s="199">
        <v>0</v>
      </c>
      <c r="G23" s="346">
        <v>0</v>
      </c>
      <c r="H23" s="199">
        <v>0</v>
      </c>
      <c r="I23" s="206">
        <v>0</v>
      </c>
      <c r="J23" s="101"/>
      <c r="O23" s="127"/>
    </row>
    <row r="24" spans="1:15" x14ac:dyDescent="0.2">
      <c r="A24" s="173" t="s">
        <v>31</v>
      </c>
      <c r="B24" s="291">
        <v>9122.6999999999989</v>
      </c>
      <c r="C24" s="346">
        <v>0.18838602733110024</v>
      </c>
      <c r="D24" s="291">
        <v>1734.56</v>
      </c>
      <c r="E24" s="346">
        <v>0.27393141228433676</v>
      </c>
      <c r="F24" s="199">
        <v>0</v>
      </c>
      <c r="G24" s="346">
        <v>0</v>
      </c>
      <c r="H24" s="199">
        <v>10857.259999999998</v>
      </c>
      <c r="I24" s="206">
        <v>0.18957969440387307</v>
      </c>
      <c r="J24" s="101"/>
      <c r="O24" s="127"/>
    </row>
    <row r="25" spans="1:15" x14ac:dyDescent="0.2">
      <c r="A25" s="173" t="s">
        <v>30</v>
      </c>
      <c r="B25" s="291">
        <v>50535.385000000002</v>
      </c>
      <c r="C25" s="346">
        <v>2.4932628751083648E-2</v>
      </c>
      <c r="D25" s="291">
        <v>23921.446999999993</v>
      </c>
      <c r="E25" s="346">
        <v>2.3562872074574678E-2</v>
      </c>
      <c r="F25" s="199">
        <v>16483.928</v>
      </c>
      <c r="G25" s="346">
        <v>2.1966418905814231E-2</v>
      </c>
      <c r="H25" s="199">
        <v>90940.76</v>
      </c>
      <c r="I25" s="206">
        <v>2.3979041496979461E-2</v>
      </c>
      <c r="J25" s="101"/>
      <c r="O25" s="98"/>
    </row>
    <row r="26" spans="1:15" ht="13.5" customHeight="1" x14ac:dyDescent="0.2">
      <c r="A26" s="171" t="s">
        <v>291</v>
      </c>
      <c r="B26" s="289">
        <v>258229.81699999995</v>
      </c>
      <c r="C26" s="345">
        <v>3.6826323475774275E-2</v>
      </c>
      <c r="D26" s="289">
        <v>119729.40399999999</v>
      </c>
      <c r="E26" s="345">
        <v>3.4927734564026224E-2</v>
      </c>
      <c r="F26" s="198">
        <v>74180.284999999989</v>
      </c>
      <c r="G26" s="345">
        <v>2.9584191220985948E-2</v>
      </c>
      <c r="H26" s="198">
        <v>452139.50599999994</v>
      </c>
      <c r="I26" s="205">
        <v>3.4921133471576812E-2</v>
      </c>
      <c r="J26" s="10"/>
      <c r="O26" s="78"/>
    </row>
    <row r="27" spans="1:15" ht="12.75" customHeight="1" x14ac:dyDescent="0.2">
      <c r="A27" s="173" t="s">
        <v>26</v>
      </c>
      <c r="B27" s="291">
        <v>15724.886999999999</v>
      </c>
      <c r="C27" s="346">
        <v>8.4747370664962993E-3</v>
      </c>
      <c r="D27" s="291">
        <v>9134.6239999999998</v>
      </c>
      <c r="E27" s="346">
        <v>6.528702227236261E-3</v>
      </c>
      <c r="F27" s="199">
        <v>5377.4859999999999</v>
      </c>
      <c r="G27" s="346">
        <v>4.5874335434836358E-3</v>
      </c>
      <c r="H27" s="199">
        <v>30236.996999999999</v>
      </c>
      <c r="I27" s="206">
        <v>6.8303316501553751E-3</v>
      </c>
      <c r="J27" s="101"/>
      <c r="O27" s="78"/>
    </row>
    <row r="28" spans="1:15" ht="12.75" customHeight="1" x14ac:dyDescent="0.2">
      <c r="A28" s="173" t="s">
        <v>0</v>
      </c>
      <c r="B28" s="291">
        <v>9109.25</v>
      </c>
      <c r="C28" s="346">
        <v>7.0464561286059518E-2</v>
      </c>
      <c r="D28" s="291">
        <v>5122.09</v>
      </c>
      <c r="E28" s="346">
        <v>7.8919152631504577E-2</v>
      </c>
      <c r="F28" s="199">
        <v>3520.02</v>
      </c>
      <c r="G28" s="346">
        <v>7.349911995744092E-2</v>
      </c>
      <c r="H28" s="199">
        <v>17751.36</v>
      </c>
      <c r="I28" s="206">
        <v>7.3331755602720039E-2</v>
      </c>
      <c r="J28" s="101"/>
      <c r="O28" s="78"/>
    </row>
    <row r="29" spans="1:15" ht="12.75" customHeight="1" x14ac:dyDescent="0.2">
      <c r="A29" s="173" t="s">
        <v>1</v>
      </c>
      <c r="B29" s="291">
        <v>1471.7329999999999</v>
      </c>
      <c r="C29" s="346">
        <v>2.2433146621752404E-2</v>
      </c>
      <c r="D29" s="291">
        <v>574.74400000000003</v>
      </c>
      <c r="E29" s="346">
        <v>3.9620671624788502E-2</v>
      </c>
      <c r="F29" s="199">
        <v>365.21699999999998</v>
      </c>
      <c r="G29" s="346">
        <v>5.6677253584141794E-2</v>
      </c>
      <c r="H29" s="199">
        <v>2411.694</v>
      </c>
      <c r="I29" s="206">
        <v>2.7863057600906096E-2</v>
      </c>
      <c r="J29" s="101"/>
      <c r="O29" s="78"/>
    </row>
    <row r="30" spans="1:15" ht="12.75" customHeight="1" x14ac:dyDescent="0.2">
      <c r="A30" s="173" t="s">
        <v>2</v>
      </c>
      <c r="B30" s="291">
        <v>1490.5119999999999</v>
      </c>
      <c r="C30" s="346">
        <v>6.4647124958828725E-2</v>
      </c>
      <c r="D30" s="291">
        <v>560.89300000000003</v>
      </c>
      <c r="E30" s="346">
        <v>7.2534354025603404E-2</v>
      </c>
      <c r="F30" s="199">
        <v>291.30500000000001</v>
      </c>
      <c r="G30" s="346">
        <v>7.025171773715698E-2</v>
      </c>
      <c r="H30" s="199">
        <v>2342.7099999999996</v>
      </c>
      <c r="I30" s="206">
        <v>6.7058146180352565E-2</v>
      </c>
      <c r="J30" s="101"/>
    </row>
    <row r="31" spans="1:15" x14ac:dyDescent="0.2">
      <c r="A31" s="173" t="s">
        <v>6</v>
      </c>
      <c r="B31" s="291">
        <v>789.47</v>
      </c>
      <c r="C31" s="346">
        <v>2.0843226211536451E-2</v>
      </c>
      <c r="D31" s="291">
        <v>199.66</v>
      </c>
      <c r="E31" s="346">
        <v>9.6362892052807587E-3</v>
      </c>
      <c r="F31" s="199">
        <v>252.36</v>
      </c>
      <c r="G31" s="346">
        <v>1.8602450030241146E-2</v>
      </c>
      <c r="H31" s="199">
        <v>1241.49</v>
      </c>
      <c r="I31" s="206">
        <v>1.7204177875975186E-2</v>
      </c>
      <c r="J31" s="101"/>
    </row>
    <row r="32" spans="1:15" x14ac:dyDescent="0.2">
      <c r="A32" s="173" t="s">
        <v>25</v>
      </c>
      <c r="B32" s="291">
        <v>148323.10099999997</v>
      </c>
      <c r="C32" s="346">
        <v>4.8739523157267206E-2</v>
      </c>
      <c r="D32" s="291">
        <v>67581.513999999996</v>
      </c>
      <c r="E32" s="346">
        <v>5.4681126951287927E-2</v>
      </c>
      <c r="F32" s="199">
        <v>43316.894999999997</v>
      </c>
      <c r="G32" s="346">
        <v>5.1526717455928746E-2</v>
      </c>
      <c r="H32" s="199">
        <v>259221.50999999995</v>
      </c>
      <c r="I32" s="206">
        <v>5.063149469400071E-2</v>
      </c>
      <c r="J32" s="101"/>
    </row>
    <row r="33" spans="1:10" x14ac:dyDescent="0.2">
      <c r="A33" s="173" t="s">
        <v>5</v>
      </c>
      <c r="B33" s="291">
        <v>67722.73</v>
      </c>
      <c r="C33" s="346">
        <v>3.9878385179149503E-2</v>
      </c>
      <c r="D33" s="291">
        <v>29628.097999999994</v>
      </c>
      <c r="E33" s="346">
        <v>4.704038493552503E-2</v>
      </c>
      <c r="F33" s="199">
        <v>17156.313999999998</v>
      </c>
      <c r="G33" s="346">
        <v>4.6127811184353162E-2</v>
      </c>
      <c r="H33" s="199">
        <v>114507.14199999999</v>
      </c>
      <c r="I33" s="206">
        <v>4.2409969186319854E-2</v>
      </c>
      <c r="J33" s="101"/>
    </row>
    <row r="34" spans="1:10" x14ac:dyDescent="0.2">
      <c r="A34" s="173" t="s">
        <v>3</v>
      </c>
      <c r="B34" s="291">
        <v>13598.134</v>
      </c>
      <c r="C34" s="346">
        <v>8.5321919542310595E-2</v>
      </c>
      <c r="D34" s="291">
        <v>6927.7809999999999</v>
      </c>
      <c r="E34" s="346">
        <v>0.12563161668901224</v>
      </c>
      <c r="F34" s="199">
        <v>3900.6880000000001</v>
      </c>
      <c r="G34" s="346">
        <v>7.7146712724492222E-2</v>
      </c>
      <c r="H34" s="199">
        <v>24426.603000000003</v>
      </c>
      <c r="I34" s="206">
        <v>9.2148039319509933E-2</v>
      </c>
      <c r="J34" s="101"/>
    </row>
    <row r="35" spans="1:10" ht="11.4" customHeight="1" x14ac:dyDescent="0.2">
      <c r="A35" s="193" t="s">
        <v>170</v>
      </c>
      <c r="B35" s="71"/>
      <c r="C35" s="8"/>
      <c r="E35" s="103"/>
      <c r="F35" s="103"/>
      <c r="G35" s="103"/>
      <c r="I35" s="3"/>
    </row>
    <row r="36" spans="1:10" x14ac:dyDescent="0.2">
      <c r="A36" s="193"/>
      <c r="B36" s="71"/>
    </row>
    <row r="37" spans="1:10" x14ac:dyDescent="0.2">
      <c r="B37" s="78"/>
      <c r="C37" s="78"/>
    </row>
    <row r="38" spans="1:10" x14ac:dyDescent="0.2">
      <c r="A38" s="103" t="s">
        <v>166</v>
      </c>
      <c r="B38" s="104">
        <f>+I7</f>
        <v>7.3281690314670675E-2</v>
      </c>
      <c r="C38" s="93" t="str">
        <f>+B5</f>
        <v>Duben</v>
      </c>
      <c r="D38" s="103" t="str">
        <f>+D5</f>
        <v>Květen</v>
      </c>
      <c r="E38" s="103" t="str">
        <f>+F5</f>
        <v>Červen</v>
      </c>
    </row>
    <row r="39" spans="1:10" x14ac:dyDescent="0.2">
      <c r="A39" s="103" t="s">
        <v>59</v>
      </c>
      <c r="B39" s="104">
        <f t="shared" ref="B39:B40" si="0">+I8</f>
        <v>7.6862515367084147E-2</v>
      </c>
      <c r="C39" s="93"/>
      <c r="D39" s="103"/>
      <c r="E39" s="103"/>
      <c r="H39" s="116"/>
    </row>
    <row r="40" spans="1:10" x14ac:dyDescent="0.2">
      <c r="A40" s="103" t="s">
        <v>116</v>
      </c>
      <c r="B40" s="104">
        <f t="shared" si="0"/>
        <v>3.8967543096190028E-2</v>
      </c>
      <c r="C40" s="93"/>
      <c r="D40" s="103"/>
      <c r="E40" s="103"/>
      <c r="H40" s="116"/>
    </row>
    <row r="41" spans="1:10" x14ac:dyDescent="0.2">
      <c r="B41" s="78"/>
      <c r="C41" s="78"/>
      <c r="H41" s="116"/>
    </row>
  </sheetData>
  <mergeCells count="5">
    <mergeCell ref="B5:C5"/>
    <mergeCell ref="D5:E5"/>
    <mergeCell ref="F5:G5"/>
    <mergeCell ref="H5:I5"/>
    <mergeCell ref="A5:A6"/>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{DDC7855E-897A-4F10-AF75-4E27822A60E4}</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DDC7855E-897A-4F10-AF75-4E27822A60E4}">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34"/>
  <dimension ref="A1:O41"/>
  <sheetViews>
    <sheetView showGridLines="0" view="pageBreakPreview" topLeftCell="A25" zoomScaleNormal="70" zoomScaleSheetLayoutView="100" workbookViewId="0">
      <selection activeCell="L45" sqref="L45"/>
    </sheetView>
  </sheetViews>
  <sheetFormatPr defaultColWidth="9.109375" defaultRowHeight="11.4" x14ac:dyDescent="0.2"/>
  <cols>
    <col min="1" max="1" width="31.6640625" style="74" customWidth="1"/>
    <col min="2" max="9" width="13.33203125" style="74" customWidth="1"/>
    <col min="10" max="15" width="9.109375" style="74" customWidth="1"/>
    <col min="16" max="16384" width="9.109375" style="74"/>
  </cols>
  <sheetData>
    <row r="1" spans="1:15" ht="17.399999999999999" x14ac:dyDescent="0.3">
      <c r="A1" s="243" t="s">
        <v>275</v>
      </c>
      <c r="I1" s="246" t="str">
        <f>'3'!N1</f>
        <v>II. čtvrtletí 2022</v>
      </c>
    </row>
    <row r="2" spans="1:15" ht="1.5" customHeight="1" x14ac:dyDescent="0.2">
      <c r="E2" s="103"/>
      <c r="F2" s="103"/>
      <c r="G2" s="103"/>
    </row>
    <row r="3" spans="1:15" ht="12" customHeight="1" x14ac:dyDescent="0.2">
      <c r="E3" s="103"/>
      <c r="F3" s="103"/>
      <c r="G3" s="103"/>
    </row>
    <row r="4" spans="1:15" ht="12" x14ac:dyDescent="0.25">
      <c r="A4" s="7"/>
      <c r="B4" s="126"/>
      <c r="C4" s="126"/>
      <c r="D4" s="126"/>
    </row>
    <row r="5" spans="1:15" ht="12.75" customHeight="1" x14ac:dyDescent="0.2">
      <c r="A5" s="385">
        <v>2022</v>
      </c>
      <c r="B5" s="368" t="s">
        <v>11</v>
      </c>
      <c r="C5" s="370"/>
      <c r="D5" s="368" t="s">
        <v>12</v>
      </c>
      <c r="E5" s="370"/>
      <c r="F5" s="368" t="s">
        <v>13</v>
      </c>
      <c r="G5" s="370"/>
      <c r="H5" s="368" t="s">
        <v>7</v>
      </c>
      <c r="I5" s="369"/>
    </row>
    <row r="6" spans="1:15" ht="12" x14ac:dyDescent="0.2">
      <c r="A6" s="386"/>
      <c r="B6" s="283" t="s">
        <v>295</v>
      </c>
      <c r="C6" s="284" t="s">
        <v>296</v>
      </c>
      <c r="D6" s="283" t="s">
        <v>295</v>
      </c>
      <c r="E6" s="284" t="s">
        <v>296</v>
      </c>
      <c r="F6" s="283" t="s">
        <v>295</v>
      </c>
      <c r="G6" s="284" t="s">
        <v>296</v>
      </c>
      <c r="H6" s="283" t="s">
        <v>295</v>
      </c>
      <c r="I6" s="302" t="s">
        <v>296</v>
      </c>
      <c r="J6" s="109"/>
      <c r="O6" s="109"/>
    </row>
    <row r="7" spans="1:15" ht="13.2" x14ac:dyDescent="0.2">
      <c r="A7" s="170" t="s">
        <v>200</v>
      </c>
      <c r="B7" s="289">
        <v>581.73900000000037</v>
      </c>
      <c r="C7" s="345">
        <v>1.5104340174050416E-2</v>
      </c>
      <c r="D7" s="289">
        <v>581.73900000000037</v>
      </c>
      <c r="E7" s="345">
        <v>1.5104387234701925E-2</v>
      </c>
      <c r="F7" s="198">
        <v>586.68100000000038</v>
      </c>
      <c r="G7" s="345">
        <v>1.5278090820525357E-2</v>
      </c>
      <c r="H7" s="198">
        <v>586.68100000000038</v>
      </c>
      <c r="I7" s="204">
        <v>1.5278090820525357E-2</v>
      </c>
      <c r="J7" s="111"/>
      <c r="O7" s="60"/>
    </row>
    <row r="8" spans="1:15" ht="12" x14ac:dyDescent="0.2">
      <c r="A8" s="170" t="s">
        <v>161</v>
      </c>
      <c r="B8" s="289">
        <v>294573.59709181596</v>
      </c>
      <c r="C8" s="345">
        <v>2.2020463583659517E-2</v>
      </c>
      <c r="D8" s="289">
        <v>192115.76579163922</v>
      </c>
      <c r="E8" s="345">
        <v>2.0643746919613709E-2</v>
      </c>
      <c r="F8" s="198">
        <v>178193.754504818</v>
      </c>
      <c r="G8" s="345">
        <v>2.2665958356784362E-2</v>
      </c>
      <c r="H8" s="198">
        <v>664883.11738827312</v>
      </c>
      <c r="I8" s="204">
        <v>2.1767155627235187E-2</v>
      </c>
      <c r="J8" s="111"/>
      <c r="O8" s="60"/>
    </row>
    <row r="9" spans="1:15" ht="12" x14ac:dyDescent="0.2">
      <c r="A9" s="170" t="s">
        <v>162</v>
      </c>
      <c r="B9" s="289">
        <v>149792.86199999999</v>
      </c>
      <c r="C9" s="345">
        <v>1.9408363683091134E-2</v>
      </c>
      <c r="D9" s="289">
        <v>67614.940999999992</v>
      </c>
      <c r="E9" s="345">
        <v>1.7144743436409912E-2</v>
      </c>
      <c r="F9" s="198">
        <v>47737.623000000007</v>
      </c>
      <c r="G9" s="345">
        <v>1.599491465322863E-2</v>
      </c>
      <c r="H9" s="198">
        <v>265145.42599999998</v>
      </c>
      <c r="I9" s="205">
        <v>1.8103266726134312E-2</v>
      </c>
      <c r="J9" s="101"/>
      <c r="O9" s="104"/>
    </row>
    <row r="10" spans="1:15" x14ac:dyDescent="0.2">
      <c r="A10" s="173" t="s">
        <v>40</v>
      </c>
      <c r="B10" s="291">
        <v>53559.329999999994</v>
      </c>
      <c r="C10" s="346">
        <v>7.0695107583269093E-2</v>
      </c>
      <c r="D10" s="291">
        <v>24422.44</v>
      </c>
      <c r="E10" s="346">
        <v>5.1068541358723837E-2</v>
      </c>
      <c r="F10" s="199">
        <v>15945.91</v>
      </c>
      <c r="G10" s="346">
        <v>4.7290206776068877E-2</v>
      </c>
      <c r="H10" s="199">
        <v>93927.679999999993</v>
      </c>
      <c r="I10" s="206">
        <v>5.9711254086568043E-2</v>
      </c>
      <c r="J10" s="101"/>
      <c r="O10" s="127"/>
    </row>
    <row r="11" spans="1:15" x14ac:dyDescent="0.2">
      <c r="A11" s="173" t="s">
        <v>39</v>
      </c>
      <c r="B11" s="291">
        <v>3905.2150000000001</v>
      </c>
      <c r="C11" s="346">
        <v>7.2688082716233712E-2</v>
      </c>
      <c r="D11" s="291">
        <v>2136.8090000000002</v>
      </c>
      <c r="E11" s="346">
        <v>5.482320565594119E-2</v>
      </c>
      <c r="F11" s="199">
        <v>1799.7930000000001</v>
      </c>
      <c r="G11" s="346">
        <v>5.7398035332681563E-2</v>
      </c>
      <c r="H11" s="199">
        <v>7841.8170000000009</v>
      </c>
      <c r="I11" s="206">
        <v>6.3210705276965234E-2</v>
      </c>
      <c r="J11" s="101"/>
      <c r="O11" s="127"/>
    </row>
    <row r="12" spans="1:15" x14ac:dyDescent="0.2">
      <c r="A12" s="173" t="s">
        <v>38</v>
      </c>
      <c r="B12" s="291">
        <v>0</v>
      </c>
      <c r="C12" s="346">
        <v>0</v>
      </c>
      <c r="D12" s="291">
        <v>0</v>
      </c>
      <c r="E12" s="346">
        <v>0</v>
      </c>
      <c r="F12" s="199">
        <v>0</v>
      </c>
      <c r="G12" s="346">
        <v>0</v>
      </c>
      <c r="H12" s="199">
        <v>0</v>
      </c>
      <c r="I12" s="206">
        <v>0</v>
      </c>
      <c r="J12" s="101"/>
      <c r="O12" s="127"/>
    </row>
    <row r="13" spans="1:15" x14ac:dyDescent="0.2">
      <c r="A13" s="173" t="s">
        <v>60</v>
      </c>
      <c r="B13" s="291">
        <v>1</v>
      </c>
      <c r="C13" s="346">
        <v>2.3105360443622918E-4</v>
      </c>
      <c r="D13" s="291">
        <v>11</v>
      </c>
      <c r="E13" s="346">
        <v>4.0272004440171545E-3</v>
      </c>
      <c r="F13" s="199">
        <v>7</v>
      </c>
      <c r="G13" s="346">
        <v>2.7929037900502407E-3</v>
      </c>
      <c r="H13" s="199">
        <v>19</v>
      </c>
      <c r="I13" s="206">
        <v>1.9862472242195041E-3</v>
      </c>
      <c r="J13" s="101"/>
      <c r="O13" s="127"/>
    </row>
    <row r="14" spans="1:15" x14ac:dyDescent="0.2">
      <c r="A14" s="173" t="s">
        <v>61</v>
      </c>
      <c r="B14" s="291">
        <v>0</v>
      </c>
      <c r="C14" s="346">
        <v>0</v>
      </c>
      <c r="D14" s="291">
        <v>0</v>
      </c>
      <c r="E14" s="346">
        <v>0</v>
      </c>
      <c r="F14" s="199">
        <v>0</v>
      </c>
      <c r="G14" s="346">
        <v>0</v>
      </c>
      <c r="H14" s="199">
        <v>0</v>
      </c>
      <c r="I14" s="206">
        <v>0</v>
      </c>
      <c r="J14" s="101"/>
      <c r="O14" s="127"/>
    </row>
    <row r="15" spans="1:15" x14ac:dyDescent="0.2">
      <c r="A15" s="173" t="s">
        <v>62</v>
      </c>
      <c r="B15" s="291">
        <v>13.33</v>
      </c>
      <c r="C15" s="346">
        <v>0.19094685575132508</v>
      </c>
      <c r="D15" s="291">
        <v>20.8</v>
      </c>
      <c r="E15" s="346">
        <v>0.24107556791840523</v>
      </c>
      <c r="F15" s="199">
        <v>24.5</v>
      </c>
      <c r="G15" s="346">
        <v>0.24800080979856265</v>
      </c>
      <c r="H15" s="199">
        <v>58.63</v>
      </c>
      <c r="I15" s="206">
        <v>0.23002981795354677</v>
      </c>
      <c r="J15" s="101"/>
      <c r="O15" s="127"/>
    </row>
    <row r="16" spans="1:15" x14ac:dyDescent="0.2">
      <c r="A16" s="173" t="s">
        <v>37</v>
      </c>
      <c r="B16" s="291">
        <v>26130.932000000001</v>
      </c>
      <c r="C16" s="346">
        <v>7.5793181434944592E-3</v>
      </c>
      <c r="D16" s="291">
        <v>9503.6509999999998</v>
      </c>
      <c r="E16" s="346">
        <v>6.0444373024522479E-3</v>
      </c>
      <c r="F16" s="199">
        <v>493</v>
      </c>
      <c r="G16" s="346">
        <v>4.1209018849053697E-4</v>
      </c>
      <c r="H16" s="199">
        <v>36127.582999999999</v>
      </c>
      <c r="I16" s="206">
        <v>5.811750463530334E-3</v>
      </c>
      <c r="J16" s="101"/>
      <c r="O16" s="127"/>
    </row>
    <row r="17" spans="1:15" x14ac:dyDescent="0.2">
      <c r="A17" s="173" t="s">
        <v>72</v>
      </c>
      <c r="B17" s="291">
        <v>3635.18</v>
      </c>
      <c r="C17" s="346">
        <v>0.15784048436175679</v>
      </c>
      <c r="D17" s="291">
        <v>1861.93</v>
      </c>
      <c r="E17" s="346">
        <v>0.1814415891060791</v>
      </c>
      <c r="F17" s="199">
        <v>1375.24</v>
      </c>
      <c r="G17" s="346">
        <v>0.19063223409711541</v>
      </c>
      <c r="H17" s="199">
        <v>6872.3499999999995</v>
      </c>
      <c r="I17" s="206">
        <v>0.16965962906374227</v>
      </c>
      <c r="J17" s="101"/>
      <c r="O17" s="127"/>
    </row>
    <row r="18" spans="1:15" x14ac:dyDescent="0.2">
      <c r="A18" s="173" t="s">
        <v>36</v>
      </c>
      <c r="B18" s="291">
        <v>0</v>
      </c>
      <c r="C18" s="346">
        <v>0</v>
      </c>
      <c r="D18" s="291">
        <v>0</v>
      </c>
      <c r="E18" s="346">
        <v>0</v>
      </c>
      <c r="F18" s="199">
        <v>0</v>
      </c>
      <c r="G18" s="346">
        <v>0</v>
      </c>
      <c r="H18" s="199">
        <v>0</v>
      </c>
      <c r="I18" s="206">
        <v>0</v>
      </c>
      <c r="J18" s="101"/>
      <c r="O18" s="127"/>
    </row>
    <row r="19" spans="1:15" x14ac:dyDescent="0.2">
      <c r="A19" s="173" t="s">
        <v>35</v>
      </c>
      <c r="B19" s="291">
        <v>1497.683</v>
      </c>
      <c r="C19" s="346">
        <v>2.1039820612877527E-2</v>
      </c>
      <c r="D19" s="291">
        <v>1620.085</v>
      </c>
      <c r="E19" s="346">
        <v>2.2055831953724934E-2</v>
      </c>
      <c r="F19" s="199">
        <v>2023.181</v>
      </c>
      <c r="G19" s="346">
        <v>2.5715859832249211E-2</v>
      </c>
      <c r="H19" s="199">
        <v>5140.9490000000005</v>
      </c>
      <c r="I19" s="206">
        <v>2.3021423270153833E-2</v>
      </c>
      <c r="J19" s="101"/>
      <c r="O19" s="127"/>
    </row>
    <row r="20" spans="1:15" x14ac:dyDescent="0.2">
      <c r="A20" s="173" t="s">
        <v>34</v>
      </c>
      <c r="B20" s="291">
        <v>0</v>
      </c>
      <c r="C20" s="346">
        <v>0</v>
      </c>
      <c r="D20" s="291">
        <v>0</v>
      </c>
      <c r="E20" s="346">
        <v>0</v>
      </c>
      <c r="F20" s="199">
        <v>0</v>
      </c>
      <c r="G20" s="346">
        <v>0</v>
      </c>
      <c r="H20" s="199">
        <v>0</v>
      </c>
      <c r="I20" s="206">
        <v>0</v>
      </c>
      <c r="J20" s="101"/>
      <c r="O20" s="127"/>
    </row>
    <row r="21" spans="1:15" x14ac:dyDescent="0.2">
      <c r="A21" s="173" t="s">
        <v>33</v>
      </c>
      <c r="B21" s="291">
        <v>0</v>
      </c>
      <c r="C21" s="346">
        <v>0</v>
      </c>
      <c r="D21" s="291">
        <v>0</v>
      </c>
      <c r="E21" s="346">
        <v>0</v>
      </c>
      <c r="F21" s="199">
        <v>0</v>
      </c>
      <c r="G21" s="346">
        <v>0</v>
      </c>
      <c r="H21" s="199">
        <v>0</v>
      </c>
      <c r="I21" s="206">
        <v>0</v>
      </c>
      <c r="J21" s="101"/>
      <c r="O21" s="127"/>
    </row>
    <row r="22" spans="1:15" x14ac:dyDescent="0.2">
      <c r="A22" s="173" t="s">
        <v>32</v>
      </c>
      <c r="B22" s="291">
        <v>0</v>
      </c>
      <c r="C22" s="346">
        <v>0</v>
      </c>
      <c r="D22" s="291">
        <v>0</v>
      </c>
      <c r="E22" s="346">
        <v>0</v>
      </c>
      <c r="F22" s="199">
        <v>0</v>
      </c>
      <c r="G22" s="346">
        <v>0</v>
      </c>
      <c r="H22" s="199">
        <v>0</v>
      </c>
      <c r="I22" s="206">
        <v>0</v>
      </c>
      <c r="J22" s="101"/>
      <c r="O22" s="127"/>
    </row>
    <row r="23" spans="1:15" x14ac:dyDescent="0.2">
      <c r="A23" s="173" t="s">
        <v>3</v>
      </c>
      <c r="B23" s="291">
        <v>0</v>
      </c>
      <c r="C23" s="346">
        <v>0</v>
      </c>
      <c r="D23" s="291">
        <v>0</v>
      </c>
      <c r="E23" s="346">
        <v>0</v>
      </c>
      <c r="F23" s="199">
        <v>0</v>
      </c>
      <c r="G23" s="346">
        <v>0</v>
      </c>
      <c r="H23" s="199">
        <v>0</v>
      </c>
      <c r="I23" s="206">
        <v>0</v>
      </c>
      <c r="J23" s="101"/>
      <c r="O23" s="127"/>
    </row>
    <row r="24" spans="1:15" x14ac:dyDescent="0.2">
      <c r="A24" s="173" t="s">
        <v>31</v>
      </c>
      <c r="B24" s="291">
        <v>85.906999999999996</v>
      </c>
      <c r="C24" s="346">
        <v>1.7740009481768371E-3</v>
      </c>
      <c r="D24" s="291">
        <v>17.027000000000001</v>
      </c>
      <c r="E24" s="346">
        <v>2.6889990297051716E-3</v>
      </c>
      <c r="F24" s="199">
        <v>3</v>
      </c>
      <c r="G24" s="346">
        <v>1.1940293755106962E-3</v>
      </c>
      <c r="H24" s="199">
        <v>105.934</v>
      </c>
      <c r="I24" s="206">
        <v>1.8497240875672031E-3</v>
      </c>
      <c r="J24" s="101"/>
      <c r="O24" s="127"/>
    </row>
    <row r="25" spans="1:15" x14ac:dyDescent="0.2">
      <c r="A25" s="173" t="s">
        <v>30</v>
      </c>
      <c r="B25" s="291">
        <v>60964.284999999989</v>
      </c>
      <c r="C25" s="346">
        <v>3.0077932224722485E-2</v>
      </c>
      <c r="D25" s="291">
        <v>28021.198999999997</v>
      </c>
      <c r="E25" s="346">
        <v>2.7601170088632179E-2</v>
      </c>
      <c r="F25" s="199">
        <v>26065.999</v>
      </c>
      <c r="G25" s="346">
        <v>3.473544978069152E-2</v>
      </c>
      <c r="H25" s="199">
        <v>115051.48299999998</v>
      </c>
      <c r="I25" s="206">
        <v>3.0336499113775017E-2</v>
      </c>
      <c r="J25" s="101"/>
      <c r="O25" s="98"/>
    </row>
    <row r="26" spans="1:15" ht="13.5" customHeight="1" x14ac:dyDescent="0.2">
      <c r="A26" s="171" t="s">
        <v>291</v>
      </c>
      <c r="B26" s="289">
        <v>136306.91300000003</v>
      </c>
      <c r="C26" s="345">
        <v>1.9438818214095793E-2</v>
      </c>
      <c r="D26" s="289">
        <v>58952.724000000002</v>
      </c>
      <c r="E26" s="345">
        <v>1.7197822981715488E-2</v>
      </c>
      <c r="F26" s="198">
        <v>40926.534</v>
      </c>
      <c r="G26" s="345">
        <v>1.6322105096632927E-2</v>
      </c>
      <c r="H26" s="198">
        <v>236186.17100000003</v>
      </c>
      <c r="I26" s="205">
        <v>1.824191138394278E-2</v>
      </c>
      <c r="J26" s="10"/>
      <c r="O26" s="78"/>
    </row>
    <row r="27" spans="1:15" ht="12.75" customHeight="1" x14ac:dyDescent="0.2">
      <c r="A27" s="173" t="s">
        <v>26</v>
      </c>
      <c r="B27" s="291">
        <v>14058.616</v>
      </c>
      <c r="C27" s="346">
        <v>7.5767205270751989E-3</v>
      </c>
      <c r="D27" s="291">
        <v>10743.887999999999</v>
      </c>
      <c r="E27" s="346">
        <v>7.6788760560672145E-3</v>
      </c>
      <c r="F27" s="199">
        <v>9663.0450000000001</v>
      </c>
      <c r="G27" s="346">
        <v>8.243364420696184E-3</v>
      </c>
      <c r="H27" s="199">
        <v>34465.548999999999</v>
      </c>
      <c r="I27" s="206">
        <v>7.785532742377854E-3</v>
      </c>
      <c r="J27" s="101"/>
      <c r="O27" s="78"/>
    </row>
    <row r="28" spans="1:15" ht="12.75" customHeight="1" x14ac:dyDescent="0.2">
      <c r="A28" s="173" t="s">
        <v>0</v>
      </c>
      <c r="B28" s="291">
        <v>3635.18</v>
      </c>
      <c r="C28" s="346">
        <v>2.811991809379014E-2</v>
      </c>
      <c r="D28" s="291">
        <v>1861.93</v>
      </c>
      <c r="E28" s="346">
        <v>2.8687886753098309E-2</v>
      </c>
      <c r="F28" s="199">
        <v>1375.24</v>
      </c>
      <c r="G28" s="346">
        <v>2.8715441881089047E-2</v>
      </c>
      <c r="H28" s="199">
        <v>6872.3499999999995</v>
      </c>
      <c r="I28" s="206">
        <v>2.8390021418998487E-2</v>
      </c>
      <c r="J28" s="101"/>
      <c r="O28" s="78"/>
    </row>
    <row r="29" spans="1:15" ht="12.75" customHeight="1" x14ac:dyDescent="0.2">
      <c r="A29" s="173" t="s">
        <v>1</v>
      </c>
      <c r="B29" s="291">
        <v>283.45000000000005</v>
      </c>
      <c r="C29" s="346">
        <v>4.3205360007118948E-3</v>
      </c>
      <c r="D29" s="291">
        <v>55.61</v>
      </c>
      <c r="E29" s="346">
        <v>3.8335424972761579E-3</v>
      </c>
      <c r="F29" s="199">
        <v>24.56</v>
      </c>
      <c r="G29" s="346">
        <v>3.8114144413499986E-3</v>
      </c>
      <c r="H29" s="199">
        <v>363.62000000000006</v>
      </c>
      <c r="I29" s="206">
        <v>4.2010159683780269E-3</v>
      </c>
      <c r="J29" s="101"/>
      <c r="O29" s="78"/>
    </row>
    <row r="30" spans="1:15" ht="12.75" customHeight="1" x14ac:dyDescent="0.2">
      <c r="A30" s="173" t="s">
        <v>2</v>
      </c>
      <c r="B30" s="291">
        <v>439.51</v>
      </c>
      <c r="C30" s="346">
        <v>1.9062615994138131E-2</v>
      </c>
      <c r="D30" s="291">
        <v>79.59</v>
      </c>
      <c r="E30" s="346">
        <v>1.0292532153009175E-2</v>
      </c>
      <c r="F30" s="199">
        <v>29.3</v>
      </c>
      <c r="G30" s="346">
        <v>7.0660487451252108E-3</v>
      </c>
      <c r="H30" s="199">
        <v>548.4</v>
      </c>
      <c r="I30" s="206">
        <v>1.5697498779321962E-2</v>
      </c>
      <c r="J30" s="101"/>
    </row>
    <row r="31" spans="1:15" x14ac:dyDescent="0.2">
      <c r="A31" s="173" t="s">
        <v>6</v>
      </c>
      <c r="B31" s="291">
        <v>4990.0050000000001</v>
      </c>
      <c r="C31" s="346">
        <v>0.13174383195269984</v>
      </c>
      <c r="D31" s="291">
        <v>1871.77</v>
      </c>
      <c r="E31" s="346">
        <v>9.0338160101013559E-2</v>
      </c>
      <c r="F31" s="199">
        <v>1282.57</v>
      </c>
      <c r="G31" s="346">
        <v>9.4543288695856653E-2</v>
      </c>
      <c r="H31" s="199">
        <v>8144.3449999999993</v>
      </c>
      <c r="I31" s="206">
        <v>0.11286177098753039</v>
      </c>
      <c r="J31" s="101"/>
    </row>
    <row r="32" spans="1:15" x14ac:dyDescent="0.2">
      <c r="A32" s="173" t="s">
        <v>25</v>
      </c>
      <c r="B32" s="291">
        <v>81425.185000000027</v>
      </c>
      <c r="C32" s="346">
        <v>2.675661891597229E-2</v>
      </c>
      <c r="D32" s="291">
        <v>32776.567000000003</v>
      </c>
      <c r="E32" s="346">
        <v>2.6519968480646867E-2</v>
      </c>
      <c r="F32" s="199">
        <v>21338.544000000002</v>
      </c>
      <c r="G32" s="346">
        <v>2.5382824129220338E-2</v>
      </c>
      <c r="H32" s="199">
        <v>135540.29600000003</v>
      </c>
      <c r="I32" s="206">
        <v>2.6473913286545116E-2</v>
      </c>
      <c r="J32" s="101"/>
    </row>
    <row r="33" spans="1:10" x14ac:dyDescent="0.2">
      <c r="A33" s="173" t="s">
        <v>5</v>
      </c>
      <c r="B33" s="291">
        <v>31338.546999999999</v>
      </c>
      <c r="C33" s="346">
        <v>1.8453636588791979E-2</v>
      </c>
      <c r="D33" s="291">
        <v>10638.558999999999</v>
      </c>
      <c r="E33" s="346">
        <v>1.6890787607064563E-2</v>
      </c>
      <c r="F33" s="199">
        <v>6161.2750000000005</v>
      </c>
      <c r="G33" s="346">
        <v>1.6565687119906733E-2</v>
      </c>
      <c r="H33" s="199">
        <v>48138.381000000001</v>
      </c>
      <c r="I33" s="206">
        <v>1.7828994936309957E-2</v>
      </c>
      <c r="J33" s="101"/>
    </row>
    <row r="34" spans="1:10" x14ac:dyDescent="0.2">
      <c r="A34" s="173" t="s">
        <v>3</v>
      </c>
      <c r="B34" s="291">
        <v>136.42000000000002</v>
      </c>
      <c r="C34" s="346">
        <v>8.559715813921243E-4</v>
      </c>
      <c r="D34" s="291">
        <v>924.81</v>
      </c>
      <c r="E34" s="346">
        <v>1.677093652789622E-2</v>
      </c>
      <c r="F34" s="199">
        <v>1052</v>
      </c>
      <c r="G34" s="346">
        <v>2.0806160807059118E-2</v>
      </c>
      <c r="H34" s="199">
        <v>2113.23</v>
      </c>
      <c r="I34" s="206">
        <v>7.9720459341467969E-3</v>
      </c>
      <c r="J34" s="101"/>
    </row>
    <row r="35" spans="1:10" ht="11.4" customHeight="1" x14ac:dyDescent="0.2">
      <c r="A35" s="193" t="s">
        <v>170</v>
      </c>
      <c r="B35" s="71"/>
      <c r="C35" s="8"/>
      <c r="E35" s="103"/>
      <c r="F35" s="103"/>
      <c r="G35" s="103"/>
      <c r="I35" s="3"/>
    </row>
    <row r="36" spans="1:10" x14ac:dyDescent="0.2">
      <c r="A36" s="193"/>
      <c r="B36" s="71"/>
    </row>
    <row r="37" spans="1:10" x14ac:dyDescent="0.2">
      <c r="B37" s="78"/>
      <c r="C37" s="78"/>
    </row>
    <row r="38" spans="1:10" x14ac:dyDescent="0.2">
      <c r="A38" s="103" t="s">
        <v>166</v>
      </c>
      <c r="B38" s="104">
        <f>+I7</f>
        <v>1.5278090820525357E-2</v>
      </c>
      <c r="C38" s="93" t="str">
        <f>+B5</f>
        <v>Duben</v>
      </c>
      <c r="D38" s="103" t="str">
        <f>+D5</f>
        <v>Květen</v>
      </c>
      <c r="E38" s="103" t="str">
        <f>+F5</f>
        <v>Červen</v>
      </c>
    </row>
    <row r="39" spans="1:10" x14ac:dyDescent="0.2">
      <c r="A39" s="103" t="s">
        <v>59</v>
      </c>
      <c r="B39" s="104">
        <f t="shared" ref="B39:B40" si="0">+I8</f>
        <v>2.1767155627235187E-2</v>
      </c>
      <c r="C39" s="93"/>
      <c r="D39" s="103"/>
      <c r="E39" s="103"/>
      <c r="H39" s="116"/>
    </row>
    <row r="40" spans="1:10" x14ac:dyDescent="0.2">
      <c r="A40" s="103" t="s">
        <v>116</v>
      </c>
      <c r="B40" s="104">
        <f t="shared" si="0"/>
        <v>1.8103266726134312E-2</v>
      </c>
      <c r="C40" s="93"/>
      <c r="D40" s="103"/>
      <c r="E40" s="103"/>
      <c r="H40" s="116"/>
    </row>
    <row r="41" spans="1:10" x14ac:dyDescent="0.2">
      <c r="B41" s="78"/>
      <c r="C41" s="78"/>
      <c r="H41" s="116"/>
    </row>
  </sheetData>
  <mergeCells count="5">
    <mergeCell ref="B5:C5"/>
    <mergeCell ref="D5:E5"/>
    <mergeCell ref="F5:G5"/>
    <mergeCell ref="H5:I5"/>
    <mergeCell ref="A5:A6"/>
  </mergeCells>
  <conditionalFormatting sqref="I10:I25 C10:C25 C27:C34 E10:E25 E27:E34 G10:G25 G27:G34 I10:I25 I27:I34">
    <cfRule type="dataBar" priority="2">
      <dataBar>
        <cfvo type="num" val="0"/>
        <cfvo type="num" val="1"/>
        <color theme="9"/>
      </dataBar>
      <extLst>
        <ext xmlns:x14="http://schemas.microsoft.com/office/spreadsheetml/2009/9/main" uri="{B025F937-C7B1-47D3-B67F-A62EFF666E3E}">
          <x14:id>{5A266521-9702-49CC-8735-2801FAA5A20F}</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5A266521-9702-49CC-8735-2801FAA5A20F}">
            <x14:dataBar minLength="0" maxLength="100" gradient="0" direction="rightToLeft">
              <x14:cfvo type="num">
                <xm:f>0</xm:f>
              </x14:cfvo>
              <x14:cfvo type="num">
                <xm:f>1</xm:f>
              </x14:cfvo>
              <x14:negativeFillColor rgb="FFFF0000"/>
              <x14:axisColor rgb="FF000000"/>
            </x14:dataBar>
          </x14:cfRule>
          <xm:sqref>I10:I25 C10:C25 C27:C34 E10:E25 E27:E34 G10:G25 G27:G34 I10:I25 I27:I34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35"/>
  <dimension ref="A1:O42"/>
  <sheetViews>
    <sheetView showGridLines="0" view="pageBreakPreview" zoomScaleNormal="70" zoomScaleSheetLayoutView="100" workbookViewId="0">
      <selection activeCell="K42" sqref="K42"/>
    </sheetView>
  </sheetViews>
  <sheetFormatPr defaultColWidth="9.109375" defaultRowHeight="11.4" x14ac:dyDescent="0.2"/>
  <cols>
    <col min="1" max="1" width="33.33203125" style="74" customWidth="1"/>
    <col min="2" max="9" width="13.33203125" style="74" customWidth="1"/>
    <col min="10" max="15" width="9.109375" style="74" customWidth="1"/>
    <col min="16" max="16384" width="9.109375" style="74"/>
  </cols>
  <sheetData>
    <row r="1" spans="1:15" ht="17.399999999999999" x14ac:dyDescent="0.3">
      <c r="A1" s="243" t="s">
        <v>276</v>
      </c>
      <c r="I1" s="246" t="str">
        <f>'3'!N1</f>
        <v>II. čtvrtletí 2022</v>
      </c>
    </row>
    <row r="2" spans="1:15" ht="1.5" customHeight="1" x14ac:dyDescent="0.2">
      <c r="E2" s="103"/>
      <c r="F2" s="103"/>
      <c r="G2" s="103"/>
    </row>
    <row r="3" spans="1:15" ht="12" customHeight="1" x14ac:dyDescent="0.2">
      <c r="E3" s="103"/>
      <c r="F3" s="103"/>
      <c r="G3" s="103"/>
    </row>
    <row r="4" spans="1:15" ht="12" x14ac:dyDescent="0.25">
      <c r="A4" s="7"/>
      <c r="B4" s="126"/>
      <c r="C4" s="126"/>
      <c r="D4" s="126"/>
    </row>
    <row r="5" spans="1:15" ht="12.75" customHeight="1" x14ac:dyDescent="0.2">
      <c r="A5" s="385">
        <v>2022</v>
      </c>
      <c r="B5" s="368" t="s">
        <v>11</v>
      </c>
      <c r="C5" s="370"/>
      <c r="D5" s="368" t="s">
        <v>12</v>
      </c>
      <c r="E5" s="370"/>
      <c r="F5" s="368" t="s">
        <v>13</v>
      </c>
      <c r="G5" s="370"/>
      <c r="H5" s="368" t="s">
        <v>7</v>
      </c>
      <c r="I5" s="369"/>
    </row>
    <row r="6" spans="1:15" ht="12" x14ac:dyDescent="0.2">
      <c r="A6" s="386"/>
      <c r="B6" s="283" t="s">
        <v>295</v>
      </c>
      <c r="C6" s="284" t="s">
        <v>296</v>
      </c>
      <c r="D6" s="283" t="s">
        <v>295</v>
      </c>
      <c r="E6" s="284" t="s">
        <v>296</v>
      </c>
      <c r="F6" s="283" t="s">
        <v>295</v>
      </c>
      <c r="G6" s="284" t="s">
        <v>296</v>
      </c>
      <c r="H6" s="283" t="s">
        <v>295</v>
      </c>
      <c r="I6" s="302" t="s">
        <v>296</v>
      </c>
      <c r="J6" s="109"/>
      <c r="O6" s="109"/>
    </row>
    <row r="7" spans="1:15" ht="13.2" x14ac:dyDescent="0.2">
      <c r="A7" s="170" t="s">
        <v>200</v>
      </c>
      <c r="B7" s="289">
        <v>1044.1455000000001</v>
      </c>
      <c r="C7" s="345">
        <v>2.7110317209614532E-2</v>
      </c>
      <c r="D7" s="289">
        <v>1044.1455000000001</v>
      </c>
      <c r="E7" s="345">
        <v>2.7110401677335454E-2</v>
      </c>
      <c r="F7" s="198">
        <v>1044.1455000000001</v>
      </c>
      <c r="G7" s="345">
        <v>2.7191181883924741E-2</v>
      </c>
      <c r="H7" s="198">
        <v>1044.1455000000001</v>
      </c>
      <c r="I7" s="204">
        <v>2.7191181883924741E-2</v>
      </c>
      <c r="J7" s="111"/>
      <c r="O7" s="60"/>
    </row>
    <row r="8" spans="1:15" ht="12" x14ac:dyDescent="0.2">
      <c r="A8" s="170" t="s">
        <v>161</v>
      </c>
      <c r="B8" s="289">
        <v>368067.87999999989</v>
      </c>
      <c r="C8" s="345">
        <v>2.7514432480954819E-2</v>
      </c>
      <c r="D8" s="289">
        <v>238667.152</v>
      </c>
      <c r="E8" s="345">
        <v>2.5645913356515358E-2</v>
      </c>
      <c r="F8" s="198">
        <v>201289.76700000005</v>
      </c>
      <c r="G8" s="345">
        <v>2.5603733919560404E-2</v>
      </c>
      <c r="H8" s="198">
        <v>808024.79899999988</v>
      </c>
      <c r="I8" s="204">
        <v>2.6453373669025341E-2</v>
      </c>
      <c r="J8" s="111"/>
      <c r="O8" s="60"/>
    </row>
    <row r="9" spans="1:15" ht="12" x14ac:dyDescent="0.2">
      <c r="A9" s="170" t="s">
        <v>162</v>
      </c>
      <c r="B9" s="289">
        <v>270375.34299999999</v>
      </c>
      <c r="C9" s="345">
        <v>3.5031996303565585E-2</v>
      </c>
      <c r="D9" s="289">
        <v>153528.55299999999</v>
      </c>
      <c r="E9" s="345">
        <v>3.8929378809163806E-2</v>
      </c>
      <c r="F9" s="198">
        <v>122864.32800000001</v>
      </c>
      <c r="G9" s="345">
        <v>4.1166784535675113E-2</v>
      </c>
      <c r="H9" s="198">
        <v>546768.22399999993</v>
      </c>
      <c r="I9" s="205">
        <v>3.7331554784002768E-2</v>
      </c>
      <c r="J9" s="101"/>
      <c r="O9" s="104"/>
    </row>
    <row r="10" spans="1:15" x14ac:dyDescent="0.2">
      <c r="A10" s="173" t="s">
        <v>40</v>
      </c>
      <c r="B10" s="291">
        <v>41769.99</v>
      </c>
      <c r="C10" s="346">
        <v>5.5133884923543194E-2</v>
      </c>
      <c r="D10" s="291">
        <v>36838.189999999995</v>
      </c>
      <c r="E10" s="346">
        <v>7.7030494479483888E-2</v>
      </c>
      <c r="F10" s="199">
        <v>29910.11</v>
      </c>
      <c r="G10" s="346">
        <v>8.8703328100745937E-2</v>
      </c>
      <c r="H10" s="199">
        <v>108518.29</v>
      </c>
      <c r="I10" s="206">
        <v>6.8986726673435084E-2</v>
      </c>
      <c r="J10" s="101"/>
      <c r="O10" s="127"/>
    </row>
    <row r="11" spans="1:15" x14ac:dyDescent="0.2">
      <c r="A11" s="173" t="s">
        <v>39</v>
      </c>
      <c r="B11" s="291">
        <v>4348.3850000000002</v>
      </c>
      <c r="C11" s="346">
        <v>8.0936841777477009E-2</v>
      </c>
      <c r="D11" s="291">
        <v>2696.6689999999999</v>
      </c>
      <c r="E11" s="346">
        <v>6.9187297120613611E-2</v>
      </c>
      <c r="F11" s="199">
        <v>1839.6419999999998</v>
      </c>
      <c r="G11" s="346">
        <v>5.866887831849827E-2</v>
      </c>
      <c r="H11" s="199">
        <v>8884.6959999999999</v>
      </c>
      <c r="I11" s="206">
        <v>7.1617062771476545E-2</v>
      </c>
      <c r="J11" s="101"/>
      <c r="O11" s="127"/>
    </row>
    <row r="12" spans="1:15" x14ac:dyDescent="0.2">
      <c r="A12" s="173" t="s">
        <v>38</v>
      </c>
      <c r="B12" s="291">
        <v>6686.37</v>
      </c>
      <c r="C12" s="346">
        <v>8.6290633583328037E-3</v>
      </c>
      <c r="D12" s="291">
        <v>2643.53</v>
      </c>
      <c r="E12" s="346">
        <v>8.9186246024952395E-3</v>
      </c>
      <c r="F12" s="199">
        <v>1571.46</v>
      </c>
      <c r="G12" s="346">
        <v>7.6499837944245773E-3</v>
      </c>
      <c r="H12" s="199">
        <v>10901.36</v>
      </c>
      <c r="I12" s="206">
        <v>8.5387557407685406E-3</v>
      </c>
      <c r="J12" s="101"/>
      <c r="O12" s="127"/>
    </row>
    <row r="13" spans="1:15" x14ac:dyDescent="0.2">
      <c r="A13" s="173" t="s">
        <v>60</v>
      </c>
      <c r="B13" s="291">
        <v>0</v>
      </c>
      <c r="C13" s="346">
        <v>0</v>
      </c>
      <c r="D13" s="291">
        <v>0</v>
      </c>
      <c r="E13" s="346">
        <v>0</v>
      </c>
      <c r="F13" s="199">
        <v>0</v>
      </c>
      <c r="G13" s="346">
        <v>0</v>
      </c>
      <c r="H13" s="199">
        <v>0</v>
      </c>
      <c r="I13" s="206">
        <v>0</v>
      </c>
      <c r="J13" s="101"/>
      <c r="O13" s="127"/>
    </row>
    <row r="14" spans="1:15" x14ac:dyDescent="0.2">
      <c r="A14" s="173" t="s">
        <v>61</v>
      </c>
      <c r="B14" s="291">
        <v>0</v>
      </c>
      <c r="C14" s="346">
        <v>0</v>
      </c>
      <c r="D14" s="291">
        <v>0</v>
      </c>
      <c r="E14" s="346">
        <v>0</v>
      </c>
      <c r="F14" s="199">
        <v>0</v>
      </c>
      <c r="G14" s="346">
        <v>0</v>
      </c>
      <c r="H14" s="199">
        <v>0</v>
      </c>
      <c r="I14" s="206">
        <v>0</v>
      </c>
      <c r="J14" s="101"/>
      <c r="O14" s="127"/>
    </row>
    <row r="15" spans="1:15" x14ac:dyDescent="0.2">
      <c r="A15" s="173" t="s">
        <v>62</v>
      </c>
      <c r="B15" s="291">
        <v>0.3</v>
      </c>
      <c r="C15" s="346">
        <v>4.2973785990545778E-3</v>
      </c>
      <c r="D15" s="291">
        <v>0</v>
      </c>
      <c r="E15" s="346">
        <v>0</v>
      </c>
      <c r="F15" s="199">
        <v>0.6</v>
      </c>
      <c r="G15" s="346">
        <v>6.0734892195566355E-3</v>
      </c>
      <c r="H15" s="199">
        <v>0.89999999999999991</v>
      </c>
      <c r="I15" s="206">
        <v>3.5310734463276832E-3</v>
      </c>
      <c r="J15" s="101"/>
      <c r="O15" s="127"/>
    </row>
    <row r="16" spans="1:15" x14ac:dyDescent="0.2">
      <c r="A16" s="173" t="s">
        <v>37</v>
      </c>
      <c r="B16" s="291">
        <v>129997.04</v>
      </c>
      <c r="C16" s="346">
        <v>3.7705846996677145E-2</v>
      </c>
      <c r="D16" s="291">
        <v>63945.93</v>
      </c>
      <c r="E16" s="346">
        <v>4.0670387057773927E-2</v>
      </c>
      <c r="F16" s="199">
        <v>46234.16</v>
      </c>
      <c r="G16" s="346">
        <v>3.8646336123938425E-2</v>
      </c>
      <c r="H16" s="199">
        <v>240177.13</v>
      </c>
      <c r="I16" s="206">
        <v>3.8636671227269354E-2</v>
      </c>
      <c r="J16" s="101"/>
      <c r="O16" s="127"/>
    </row>
    <row r="17" spans="1:15" x14ac:dyDescent="0.2">
      <c r="A17" s="173" t="s">
        <v>72</v>
      </c>
      <c r="B17" s="291">
        <v>0</v>
      </c>
      <c r="C17" s="346">
        <v>0</v>
      </c>
      <c r="D17" s="291">
        <v>0</v>
      </c>
      <c r="E17" s="346">
        <v>0</v>
      </c>
      <c r="F17" s="199">
        <v>0</v>
      </c>
      <c r="G17" s="346">
        <v>0</v>
      </c>
      <c r="H17" s="199">
        <v>0</v>
      </c>
      <c r="I17" s="206">
        <v>0</v>
      </c>
      <c r="J17" s="101"/>
      <c r="O17" s="127"/>
    </row>
    <row r="18" spans="1:15" x14ac:dyDescent="0.2">
      <c r="A18" s="173" t="s">
        <v>36</v>
      </c>
      <c r="B18" s="291">
        <v>0</v>
      </c>
      <c r="C18" s="346">
        <v>0</v>
      </c>
      <c r="D18" s="291">
        <v>0</v>
      </c>
      <c r="E18" s="346">
        <v>0</v>
      </c>
      <c r="F18" s="199">
        <v>0</v>
      </c>
      <c r="G18" s="346">
        <v>0</v>
      </c>
      <c r="H18" s="199">
        <v>0</v>
      </c>
      <c r="I18" s="206">
        <v>0</v>
      </c>
      <c r="J18" s="101"/>
      <c r="O18" s="127"/>
    </row>
    <row r="19" spans="1:15" x14ac:dyDescent="0.2">
      <c r="A19" s="173" t="s">
        <v>35</v>
      </c>
      <c r="B19" s="291">
        <v>0</v>
      </c>
      <c r="C19" s="346">
        <v>0</v>
      </c>
      <c r="D19" s="291">
        <v>0</v>
      </c>
      <c r="E19" s="346">
        <v>0</v>
      </c>
      <c r="F19" s="199">
        <v>0</v>
      </c>
      <c r="G19" s="346">
        <v>0</v>
      </c>
      <c r="H19" s="199">
        <v>0</v>
      </c>
      <c r="I19" s="206">
        <v>0</v>
      </c>
      <c r="J19" s="101"/>
      <c r="O19" s="127"/>
    </row>
    <row r="20" spans="1:15" x14ac:dyDescent="0.2">
      <c r="A20" s="173" t="s">
        <v>34</v>
      </c>
      <c r="B20" s="291">
        <v>0</v>
      </c>
      <c r="C20" s="346">
        <v>0</v>
      </c>
      <c r="D20" s="291">
        <v>0</v>
      </c>
      <c r="E20" s="346">
        <v>0</v>
      </c>
      <c r="F20" s="199">
        <v>0</v>
      </c>
      <c r="G20" s="346">
        <v>0</v>
      </c>
      <c r="H20" s="199">
        <v>0</v>
      </c>
      <c r="I20" s="206">
        <v>0</v>
      </c>
      <c r="J20" s="101"/>
      <c r="O20" s="127"/>
    </row>
    <row r="21" spans="1:15" x14ac:dyDescent="0.2">
      <c r="A21" s="173" t="s">
        <v>33</v>
      </c>
      <c r="B21" s="291">
        <v>0</v>
      </c>
      <c r="C21" s="346">
        <v>0</v>
      </c>
      <c r="D21" s="291">
        <v>0</v>
      </c>
      <c r="E21" s="346">
        <v>0</v>
      </c>
      <c r="F21" s="199">
        <v>0</v>
      </c>
      <c r="G21" s="346">
        <v>0</v>
      </c>
      <c r="H21" s="199">
        <v>0</v>
      </c>
      <c r="I21" s="206">
        <v>0</v>
      </c>
      <c r="J21" s="101"/>
      <c r="O21" s="127"/>
    </row>
    <row r="22" spans="1:15" x14ac:dyDescent="0.2">
      <c r="A22" s="173" t="s">
        <v>32</v>
      </c>
      <c r="B22" s="291">
        <v>0</v>
      </c>
      <c r="C22" s="346">
        <v>0</v>
      </c>
      <c r="D22" s="291">
        <v>0</v>
      </c>
      <c r="E22" s="346">
        <v>0</v>
      </c>
      <c r="F22" s="199">
        <v>0</v>
      </c>
      <c r="G22" s="346">
        <v>0</v>
      </c>
      <c r="H22" s="199">
        <v>0</v>
      </c>
      <c r="I22" s="206">
        <v>0</v>
      </c>
      <c r="J22" s="101"/>
      <c r="O22" s="127"/>
    </row>
    <row r="23" spans="1:15" x14ac:dyDescent="0.2">
      <c r="A23" s="173" t="s">
        <v>3</v>
      </c>
      <c r="B23" s="291">
        <v>0</v>
      </c>
      <c r="C23" s="346">
        <v>0</v>
      </c>
      <c r="D23" s="291">
        <v>0</v>
      </c>
      <c r="E23" s="346">
        <v>0</v>
      </c>
      <c r="F23" s="199">
        <v>0</v>
      </c>
      <c r="G23" s="346">
        <v>0</v>
      </c>
      <c r="H23" s="199">
        <v>0</v>
      </c>
      <c r="I23" s="206">
        <v>0</v>
      </c>
      <c r="J23" s="101"/>
      <c r="O23" s="127"/>
    </row>
    <row r="24" spans="1:15" x14ac:dyDescent="0.2">
      <c r="A24" s="173" t="s">
        <v>31</v>
      </c>
      <c r="B24" s="291">
        <v>3015</v>
      </c>
      <c r="C24" s="346">
        <v>6.2260500992389028E-2</v>
      </c>
      <c r="D24" s="291">
        <v>158</v>
      </c>
      <c r="E24" s="346">
        <v>2.4952243301428152E-2</v>
      </c>
      <c r="F24" s="199">
        <v>76</v>
      </c>
      <c r="G24" s="346">
        <v>3.0248744179604301E-2</v>
      </c>
      <c r="H24" s="199">
        <v>3249</v>
      </c>
      <c r="I24" s="206">
        <v>5.6731111451524943E-2</v>
      </c>
      <c r="J24" s="101"/>
      <c r="O24" s="127"/>
    </row>
    <row r="25" spans="1:15" x14ac:dyDescent="0.2">
      <c r="A25" s="173" t="s">
        <v>30</v>
      </c>
      <c r="B25" s="291">
        <v>84558.258000000002</v>
      </c>
      <c r="C25" s="346">
        <v>4.1718484079073484E-2</v>
      </c>
      <c r="D25" s="291">
        <v>47246.233999999997</v>
      </c>
      <c r="E25" s="346">
        <v>4.6538027893856963E-2</v>
      </c>
      <c r="F25" s="199">
        <v>43232.356</v>
      </c>
      <c r="G25" s="346">
        <v>5.7611270941082204E-2</v>
      </c>
      <c r="H25" s="199">
        <v>175036.848</v>
      </c>
      <c r="I25" s="206">
        <v>4.6153296296319563E-2</v>
      </c>
      <c r="J25" s="101"/>
      <c r="O25" s="98"/>
    </row>
    <row r="26" spans="1:15" ht="13.5" customHeight="1" x14ac:dyDescent="0.2">
      <c r="A26" s="171" t="s">
        <v>188</v>
      </c>
      <c r="B26" s="289">
        <v>105648.3</v>
      </c>
      <c r="C26" s="345"/>
      <c r="D26" s="289">
        <v>33824.720999999998</v>
      </c>
      <c r="E26" s="345"/>
      <c r="F26" s="198">
        <v>22663.599999999999</v>
      </c>
      <c r="G26" s="345"/>
      <c r="H26" s="198">
        <v>162136.62100000001</v>
      </c>
      <c r="I26" s="205"/>
      <c r="J26" s="10"/>
      <c r="O26" s="78"/>
    </row>
    <row r="27" spans="1:15" ht="13.5" customHeight="1" x14ac:dyDescent="0.2">
      <c r="A27" s="171" t="s">
        <v>291</v>
      </c>
      <c r="B27" s="289">
        <v>303193.06199999992</v>
      </c>
      <c r="C27" s="345">
        <v>4.3238561319285926E-2</v>
      </c>
      <c r="D27" s="289">
        <v>137208.04600000003</v>
      </c>
      <c r="E27" s="345">
        <v>4.002664383710372E-2</v>
      </c>
      <c r="F27" s="198">
        <v>102305.08100000001</v>
      </c>
      <c r="G27" s="345">
        <v>4.0800774480476268E-2</v>
      </c>
      <c r="H27" s="198">
        <v>542706.18900000001</v>
      </c>
      <c r="I27" s="205">
        <v>4.1916079020796276E-2</v>
      </c>
      <c r="J27" s="10"/>
      <c r="O27" s="78"/>
    </row>
    <row r="28" spans="1:15" ht="12.75" customHeight="1" x14ac:dyDescent="0.2">
      <c r="A28" s="173" t="s">
        <v>26</v>
      </c>
      <c r="B28" s="291">
        <v>67277.342999999993</v>
      </c>
      <c r="C28" s="346">
        <v>3.6258307767647886E-2</v>
      </c>
      <c r="D28" s="291">
        <v>51158.273000000001</v>
      </c>
      <c r="E28" s="346">
        <v>3.6563861947318324E-2</v>
      </c>
      <c r="F28" s="199">
        <v>45990.819000000003</v>
      </c>
      <c r="G28" s="346">
        <v>3.9233914467259337E-2</v>
      </c>
      <c r="H28" s="199">
        <v>164426.435</v>
      </c>
      <c r="I28" s="206">
        <v>3.7142811606017477E-2</v>
      </c>
      <c r="J28" s="101"/>
      <c r="O28" s="78"/>
    </row>
    <row r="29" spans="1:15" ht="12.75" customHeight="1" x14ac:dyDescent="0.2">
      <c r="A29" s="173" t="s">
        <v>0</v>
      </c>
      <c r="B29" s="291">
        <v>574.63999999999987</v>
      </c>
      <c r="C29" s="346">
        <v>4.445125064897905E-3</v>
      </c>
      <c r="D29" s="291">
        <v>310.88</v>
      </c>
      <c r="E29" s="346">
        <v>4.7899170397400553E-3</v>
      </c>
      <c r="F29" s="199">
        <v>223.95</v>
      </c>
      <c r="G29" s="346">
        <v>4.6761461339619925E-3</v>
      </c>
      <c r="H29" s="199">
        <v>1109.4699999999998</v>
      </c>
      <c r="I29" s="206">
        <v>4.5832760356699304E-3</v>
      </c>
      <c r="J29" s="101"/>
      <c r="O29" s="78"/>
    </row>
    <row r="30" spans="1:15" ht="12.75" customHeight="1" x14ac:dyDescent="0.2">
      <c r="A30" s="173" t="s">
        <v>1</v>
      </c>
      <c r="B30" s="291">
        <v>1723.9</v>
      </c>
      <c r="C30" s="346">
        <v>2.6276846045606757E-2</v>
      </c>
      <c r="D30" s="291">
        <v>451.5</v>
      </c>
      <c r="E30" s="346">
        <v>3.1124697671645128E-2</v>
      </c>
      <c r="F30" s="199">
        <v>164.4</v>
      </c>
      <c r="G30" s="346">
        <v>2.5512888198613182E-2</v>
      </c>
      <c r="H30" s="199">
        <v>2339.8000000000002</v>
      </c>
      <c r="I30" s="206">
        <v>2.7032443657694586E-2</v>
      </c>
      <c r="J30" s="101"/>
      <c r="O30" s="78"/>
    </row>
    <row r="31" spans="1:15" ht="12.75" customHeight="1" x14ac:dyDescent="0.2">
      <c r="A31" s="173" t="s">
        <v>2</v>
      </c>
      <c r="B31" s="291">
        <v>772</v>
      </c>
      <c r="C31" s="346">
        <v>3.3483514703817066E-2</v>
      </c>
      <c r="D31" s="291">
        <v>159</v>
      </c>
      <c r="E31" s="346">
        <v>2.0561786811514746E-2</v>
      </c>
      <c r="F31" s="199">
        <v>192</v>
      </c>
      <c r="G31" s="346">
        <v>4.6303118056793185E-2</v>
      </c>
      <c r="H31" s="199">
        <v>1123</v>
      </c>
      <c r="I31" s="206">
        <v>3.2144951001419696E-2</v>
      </c>
      <c r="J31" s="101"/>
    </row>
    <row r="32" spans="1:15" x14ac:dyDescent="0.2">
      <c r="A32" s="173" t="s">
        <v>6</v>
      </c>
      <c r="B32" s="291">
        <v>87</v>
      </c>
      <c r="C32" s="346">
        <v>2.2969342475378058E-3</v>
      </c>
      <c r="D32" s="291">
        <v>29</v>
      </c>
      <c r="E32" s="346">
        <v>1.3996413250182411E-3</v>
      </c>
      <c r="F32" s="199">
        <v>13</v>
      </c>
      <c r="G32" s="346">
        <v>9.5828122679162667E-4</v>
      </c>
      <c r="H32" s="199">
        <v>129</v>
      </c>
      <c r="I32" s="206">
        <v>1.7876414195851752E-3</v>
      </c>
      <c r="J32" s="101"/>
    </row>
    <row r="33" spans="1:10" x14ac:dyDescent="0.2">
      <c r="A33" s="173" t="s">
        <v>25</v>
      </c>
      <c r="B33" s="291">
        <v>142293.15999999997</v>
      </c>
      <c r="C33" s="346">
        <v>4.6758062096751388E-2</v>
      </c>
      <c r="D33" s="291">
        <v>54899.330000000009</v>
      </c>
      <c r="E33" s="346">
        <v>4.4419798486175541E-2</v>
      </c>
      <c r="F33" s="199">
        <v>36523.18</v>
      </c>
      <c r="G33" s="346">
        <v>4.3445394145910685E-2</v>
      </c>
      <c r="H33" s="199">
        <v>233715.66999999998</v>
      </c>
      <c r="I33" s="206">
        <v>4.5649659650195781E-2</v>
      </c>
      <c r="J33" s="101"/>
    </row>
    <row r="34" spans="1:10" x14ac:dyDescent="0.2">
      <c r="A34" s="173" t="s">
        <v>5</v>
      </c>
      <c r="B34" s="291">
        <v>85346.409999999974</v>
      </c>
      <c r="C34" s="346">
        <v>5.0256051574377118E-2</v>
      </c>
      <c r="D34" s="291">
        <v>27636.987999999998</v>
      </c>
      <c r="E34" s="346">
        <v>4.3879109417637487E-2</v>
      </c>
      <c r="F34" s="199">
        <v>16374.158999999998</v>
      </c>
      <c r="G34" s="346">
        <v>4.4024847916316813E-2</v>
      </c>
      <c r="H34" s="199">
        <v>129357.55699999997</v>
      </c>
      <c r="I34" s="206">
        <v>4.7910112073075869E-2</v>
      </c>
      <c r="J34" s="101"/>
    </row>
    <row r="35" spans="1:10" x14ac:dyDescent="0.2">
      <c r="A35" s="173" t="s">
        <v>3</v>
      </c>
      <c r="B35" s="291">
        <v>5118.6090000000004</v>
      </c>
      <c r="C35" s="346">
        <v>3.211687318764081E-2</v>
      </c>
      <c r="D35" s="291">
        <v>2563.0749999999998</v>
      </c>
      <c r="E35" s="346">
        <v>4.6479999287678125E-2</v>
      </c>
      <c r="F35" s="199">
        <v>2823.5729999999999</v>
      </c>
      <c r="G35" s="346">
        <v>5.5843834494743658E-2</v>
      </c>
      <c r="H35" s="199">
        <v>10505.257</v>
      </c>
      <c r="I35" s="206">
        <v>3.9630514120099172E-2</v>
      </c>
      <c r="J35" s="101"/>
    </row>
    <row r="36" spans="1:10" ht="12" customHeight="1" x14ac:dyDescent="0.2">
      <c r="A36" s="193" t="s">
        <v>189</v>
      </c>
      <c r="B36" s="71"/>
      <c r="C36" s="8"/>
      <c r="E36" s="103"/>
      <c r="F36" s="103"/>
      <c r="G36" s="103"/>
      <c r="I36" s="3"/>
    </row>
    <row r="37" spans="1:10" x14ac:dyDescent="0.2">
      <c r="A37" s="193"/>
      <c r="B37" s="71" t="s">
        <v>211</v>
      </c>
    </row>
    <row r="38" spans="1:10" x14ac:dyDescent="0.2">
      <c r="A38" s="103" t="s">
        <v>166</v>
      </c>
      <c r="B38" s="104">
        <f>+I7</f>
        <v>2.7191181883924741E-2</v>
      </c>
      <c r="C38" s="93" t="str">
        <f>+B5</f>
        <v>Duben</v>
      </c>
      <c r="D38" s="103" t="str">
        <f>+D5</f>
        <v>Květen</v>
      </c>
      <c r="E38" s="103" t="str">
        <f>+F5</f>
        <v>Červen</v>
      </c>
    </row>
    <row r="39" spans="1:10" x14ac:dyDescent="0.2">
      <c r="A39" s="103" t="s">
        <v>59</v>
      </c>
      <c r="B39" s="104">
        <f t="shared" ref="B39:B40" si="0">+I8</f>
        <v>2.6453373669025341E-2</v>
      </c>
      <c r="C39" s="93"/>
      <c r="D39" s="103"/>
      <c r="E39" s="103"/>
    </row>
    <row r="40" spans="1:10" x14ac:dyDescent="0.2">
      <c r="A40" s="103" t="s">
        <v>116</v>
      </c>
      <c r="B40" s="104">
        <f t="shared" si="0"/>
        <v>3.7331554784002768E-2</v>
      </c>
      <c r="C40" s="93"/>
      <c r="D40" s="103"/>
      <c r="E40" s="103"/>
      <c r="H40" s="116"/>
    </row>
    <row r="41" spans="1:10" ht="12" x14ac:dyDescent="0.25">
      <c r="B41" s="120"/>
      <c r="C41" s="120"/>
      <c r="H41" s="116"/>
    </row>
    <row r="42" spans="1:10" x14ac:dyDescent="0.2">
      <c r="B42" s="78"/>
      <c r="C42" s="78"/>
      <c r="H42" s="116"/>
    </row>
  </sheetData>
  <mergeCells count="5">
    <mergeCell ref="B5:C5"/>
    <mergeCell ref="D5:E5"/>
    <mergeCell ref="F5:G5"/>
    <mergeCell ref="H5:I5"/>
    <mergeCell ref="A5:A6"/>
  </mergeCells>
  <conditionalFormatting sqref="C10:C25 C28:C35 E10:E25 E28:E35 G10:G25 G28:G35 I10:I25 I28:I35">
    <cfRule type="dataBar" priority="1">
      <dataBar>
        <cfvo type="num" val="0"/>
        <cfvo type="num" val="1"/>
        <color theme="9"/>
      </dataBar>
      <extLst>
        <ext xmlns:x14="http://schemas.microsoft.com/office/spreadsheetml/2009/9/main" uri="{B025F937-C7B1-47D3-B67F-A62EFF666E3E}">
          <x14:id>{22CC47AD-DA4E-4964-99B9-A52F197068DC}</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22CC47AD-DA4E-4964-99B9-A52F197068DC}">
            <x14:dataBar minLength="0" maxLength="100" gradient="0" direction="rightToLeft">
              <x14:cfvo type="num">
                <xm:f>0</xm:f>
              </x14:cfvo>
              <x14:cfvo type="num">
                <xm:f>1</xm:f>
              </x14:cfvo>
              <x14:negativeFillColor rgb="FFFF0000"/>
              <x14:axisColor rgb="FF000000"/>
            </x14:dataBar>
          </x14:cfRule>
          <xm:sqref>C10:C25 C28:C35 E10:E25 E28:E35 G10:G25 G28:G35 I10:I25 I28:I35</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36"/>
  <dimension ref="A1:O41"/>
  <sheetViews>
    <sheetView showGridLines="0" view="pageBreakPreview" topLeftCell="A25" zoomScaleNormal="70" zoomScaleSheetLayoutView="100" workbookViewId="0">
      <selection activeCell="H50" sqref="H50"/>
    </sheetView>
  </sheetViews>
  <sheetFormatPr defaultColWidth="9.109375" defaultRowHeight="11.4" x14ac:dyDescent="0.2"/>
  <cols>
    <col min="1" max="1" width="31.6640625" style="74" customWidth="1"/>
    <col min="2" max="9" width="13.33203125" style="74" customWidth="1"/>
    <col min="10" max="15" width="9.109375" style="74" customWidth="1"/>
    <col min="16" max="16384" width="9.109375" style="74"/>
  </cols>
  <sheetData>
    <row r="1" spans="1:15" ht="17.399999999999999" x14ac:dyDescent="0.3">
      <c r="A1" s="243" t="s">
        <v>277</v>
      </c>
      <c r="I1" s="246" t="str">
        <f>'3'!N1</f>
        <v>II. čtvrtletí 2022</v>
      </c>
    </row>
    <row r="2" spans="1:15" ht="1.5" customHeight="1" x14ac:dyDescent="0.2">
      <c r="E2" s="103"/>
      <c r="F2" s="103"/>
      <c r="G2" s="103"/>
    </row>
    <row r="3" spans="1:15" ht="12" customHeight="1" x14ac:dyDescent="0.2">
      <c r="E3" s="103"/>
      <c r="F3" s="103"/>
      <c r="G3" s="103"/>
    </row>
    <row r="4" spans="1:15" ht="12" x14ac:dyDescent="0.25">
      <c r="A4" s="7"/>
      <c r="B4" s="126"/>
      <c r="C4" s="126"/>
      <c r="D4" s="126"/>
    </row>
    <row r="5" spans="1:15" ht="12.75" customHeight="1" x14ac:dyDescent="0.2">
      <c r="A5" s="385">
        <v>2022</v>
      </c>
      <c r="B5" s="368" t="s">
        <v>11</v>
      </c>
      <c r="C5" s="370"/>
      <c r="D5" s="368" t="s">
        <v>12</v>
      </c>
      <c r="E5" s="370"/>
      <c r="F5" s="368" t="s">
        <v>13</v>
      </c>
      <c r="G5" s="370"/>
      <c r="H5" s="368" t="s">
        <v>7</v>
      </c>
      <c r="I5" s="369"/>
    </row>
    <row r="6" spans="1:15" ht="12" x14ac:dyDescent="0.2">
      <c r="A6" s="386"/>
      <c r="B6" s="283" t="s">
        <v>295</v>
      </c>
      <c r="C6" s="284" t="s">
        <v>296</v>
      </c>
      <c r="D6" s="283" t="s">
        <v>295</v>
      </c>
      <c r="E6" s="284" t="s">
        <v>296</v>
      </c>
      <c r="F6" s="283" t="s">
        <v>295</v>
      </c>
      <c r="G6" s="284" t="s">
        <v>296</v>
      </c>
      <c r="H6" s="283" t="s">
        <v>295</v>
      </c>
      <c r="I6" s="302" t="s">
        <v>296</v>
      </c>
      <c r="J6" s="109"/>
      <c r="O6" s="109"/>
    </row>
    <row r="7" spans="1:15" ht="13.2" x14ac:dyDescent="0.2">
      <c r="A7" s="170" t="s">
        <v>200</v>
      </c>
      <c r="B7" s="289">
        <v>443.34399999999994</v>
      </c>
      <c r="C7" s="345">
        <v>1.151103603183593E-2</v>
      </c>
      <c r="D7" s="289">
        <v>443.34599999999989</v>
      </c>
      <c r="E7" s="345">
        <v>1.1511123825213977E-2</v>
      </c>
      <c r="F7" s="198">
        <v>443.34599999999989</v>
      </c>
      <c r="G7" s="345">
        <v>1.1545423241790051E-2</v>
      </c>
      <c r="H7" s="198">
        <v>443.34599999999989</v>
      </c>
      <c r="I7" s="204">
        <v>1.1545423241790051E-2</v>
      </c>
      <c r="J7" s="111"/>
      <c r="O7" s="60"/>
    </row>
    <row r="8" spans="1:15" ht="12" x14ac:dyDescent="0.2">
      <c r="A8" s="170" t="s">
        <v>161</v>
      </c>
      <c r="B8" s="289">
        <v>216430.98599999998</v>
      </c>
      <c r="C8" s="345">
        <v>1.6179014998764573E-2</v>
      </c>
      <c r="D8" s="289">
        <v>124362.55500000001</v>
      </c>
      <c r="E8" s="345">
        <v>1.3363344237353938E-2</v>
      </c>
      <c r="F8" s="198">
        <v>72330.225000000006</v>
      </c>
      <c r="G8" s="345">
        <v>9.2002880367084722E-3</v>
      </c>
      <c r="H8" s="198">
        <v>413123.76599999995</v>
      </c>
      <c r="I8" s="204">
        <v>1.3524977657960454E-2</v>
      </c>
      <c r="J8" s="111"/>
      <c r="O8" s="60"/>
    </row>
    <row r="9" spans="1:15" ht="12" x14ac:dyDescent="0.2">
      <c r="A9" s="170" t="s">
        <v>162</v>
      </c>
      <c r="B9" s="289">
        <v>186117.53999999998</v>
      </c>
      <c r="C9" s="345">
        <v>2.4114880081016556E-2</v>
      </c>
      <c r="D9" s="289">
        <v>82457.168999999994</v>
      </c>
      <c r="E9" s="345">
        <v>2.0908204401120348E-2</v>
      </c>
      <c r="F9" s="198">
        <v>45174.751000000004</v>
      </c>
      <c r="G9" s="345">
        <v>1.5136201622897201E-2</v>
      </c>
      <c r="H9" s="198">
        <v>313749.45999999996</v>
      </c>
      <c r="I9" s="205">
        <v>2.1421791977511269E-2</v>
      </c>
      <c r="J9" s="101"/>
      <c r="O9" s="104"/>
    </row>
    <row r="10" spans="1:15" x14ac:dyDescent="0.2">
      <c r="A10" s="173" t="s">
        <v>40</v>
      </c>
      <c r="B10" s="291">
        <v>625.37800000000004</v>
      </c>
      <c r="C10" s="346">
        <v>8.2546150204286853E-4</v>
      </c>
      <c r="D10" s="291">
        <v>33.840000000000003</v>
      </c>
      <c r="E10" s="346">
        <v>7.0761129501360829E-5</v>
      </c>
      <c r="F10" s="199">
        <v>0</v>
      </c>
      <c r="G10" s="346">
        <v>0</v>
      </c>
      <c r="H10" s="199">
        <v>659.21800000000007</v>
      </c>
      <c r="I10" s="206">
        <v>4.1907490418627622E-4</v>
      </c>
      <c r="J10" s="101"/>
      <c r="O10" s="127"/>
    </row>
    <row r="11" spans="1:15" x14ac:dyDescent="0.2">
      <c r="A11" s="173" t="s">
        <v>39</v>
      </c>
      <c r="B11" s="291">
        <v>987.58</v>
      </c>
      <c r="C11" s="346">
        <v>1.8381906432526272E-2</v>
      </c>
      <c r="D11" s="291">
        <v>840.93</v>
      </c>
      <c r="E11" s="346">
        <v>2.1575385695329165E-2</v>
      </c>
      <c r="F11" s="199">
        <v>683.7</v>
      </c>
      <c r="G11" s="346">
        <v>2.1804194569572381E-2</v>
      </c>
      <c r="H11" s="199">
        <v>2512.21</v>
      </c>
      <c r="I11" s="206">
        <v>2.0250225923895551E-2</v>
      </c>
      <c r="J11" s="101"/>
      <c r="O11" s="127"/>
    </row>
    <row r="12" spans="1:15" x14ac:dyDescent="0.2">
      <c r="A12" s="173" t="s">
        <v>38</v>
      </c>
      <c r="B12" s="291">
        <v>0</v>
      </c>
      <c r="C12" s="346">
        <v>0</v>
      </c>
      <c r="D12" s="291">
        <v>0</v>
      </c>
      <c r="E12" s="346">
        <v>0</v>
      </c>
      <c r="F12" s="199">
        <v>0</v>
      </c>
      <c r="G12" s="346">
        <v>0</v>
      </c>
      <c r="H12" s="199">
        <v>0</v>
      </c>
      <c r="I12" s="206">
        <v>0</v>
      </c>
      <c r="J12" s="101"/>
      <c r="O12" s="127"/>
    </row>
    <row r="13" spans="1:15" x14ac:dyDescent="0.2">
      <c r="A13" s="173" t="s">
        <v>60</v>
      </c>
      <c r="B13" s="291">
        <v>0</v>
      </c>
      <c r="C13" s="346">
        <v>0</v>
      </c>
      <c r="D13" s="291">
        <v>0</v>
      </c>
      <c r="E13" s="346">
        <v>0</v>
      </c>
      <c r="F13" s="199">
        <v>0</v>
      </c>
      <c r="G13" s="346">
        <v>0</v>
      </c>
      <c r="H13" s="199">
        <v>0</v>
      </c>
      <c r="I13" s="206">
        <v>0</v>
      </c>
      <c r="J13" s="101"/>
      <c r="O13" s="127"/>
    </row>
    <row r="14" spans="1:15" x14ac:dyDescent="0.2">
      <c r="A14" s="173" t="s">
        <v>61</v>
      </c>
      <c r="B14" s="291">
        <v>0</v>
      </c>
      <c r="C14" s="346">
        <v>0</v>
      </c>
      <c r="D14" s="291">
        <v>0</v>
      </c>
      <c r="E14" s="346">
        <v>0</v>
      </c>
      <c r="F14" s="199">
        <v>0</v>
      </c>
      <c r="G14" s="346">
        <v>0</v>
      </c>
      <c r="H14" s="199">
        <v>0</v>
      </c>
      <c r="I14" s="206">
        <v>0</v>
      </c>
      <c r="J14" s="101"/>
      <c r="O14" s="127"/>
    </row>
    <row r="15" spans="1:15" x14ac:dyDescent="0.2">
      <c r="A15" s="173" t="s">
        <v>62</v>
      </c>
      <c r="B15" s="291">
        <v>0</v>
      </c>
      <c r="C15" s="346">
        <v>0</v>
      </c>
      <c r="D15" s="291">
        <v>0</v>
      </c>
      <c r="E15" s="346">
        <v>0</v>
      </c>
      <c r="F15" s="199">
        <v>0</v>
      </c>
      <c r="G15" s="346">
        <v>0</v>
      </c>
      <c r="H15" s="199">
        <v>0</v>
      </c>
      <c r="I15" s="206">
        <v>0</v>
      </c>
      <c r="J15" s="101"/>
      <c r="O15" s="127"/>
    </row>
    <row r="16" spans="1:15" x14ac:dyDescent="0.2">
      <c r="A16" s="173" t="s">
        <v>37</v>
      </c>
      <c r="B16" s="291">
        <v>8116.5419999999995</v>
      </c>
      <c r="C16" s="346">
        <v>2.354215840561477E-3</v>
      </c>
      <c r="D16" s="291">
        <v>4011.14</v>
      </c>
      <c r="E16" s="346">
        <v>2.5511336897112813E-3</v>
      </c>
      <c r="F16" s="199">
        <v>2805.8799999999997</v>
      </c>
      <c r="G16" s="346">
        <v>2.3453866492531999E-3</v>
      </c>
      <c r="H16" s="199">
        <v>14933.561999999998</v>
      </c>
      <c r="I16" s="206">
        <v>2.4023233404697726E-3</v>
      </c>
      <c r="J16" s="101"/>
      <c r="O16" s="127"/>
    </row>
    <row r="17" spans="1:15" x14ac:dyDescent="0.2">
      <c r="A17" s="173" t="s">
        <v>72</v>
      </c>
      <c r="B17" s="291">
        <v>0</v>
      </c>
      <c r="C17" s="346">
        <v>0</v>
      </c>
      <c r="D17" s="291">
        <v>0</v>
      </c>
      <c r="E17" s="346">
        <v>0</v>
      </c>
      <c r="F17" s="199">
        <v>0</v>
      </c>
      <c r="G17" s="346">
        <v>0</v>
      </c>
      <c r="H17" s="199">
        <v>0</v>
      </c>
      <c r="I17" s="206">
        <v>0</v>
      </c>
      <c r="J17" s="101"/>
      <c r="O17" s="127"/>
    </row>
    <row r="18" spans="1:15" x14ac:dyDescent="0.2">
      <c r="A18" s="173" t="s">
        <v>36</v>
      </c>
      <c r="B18" s="291">
        <v>0</v>
      </c>
      <c r="C18" s="346">
        <v>0</v>
      </c>
      <c r="D18" s="291">
        <v>0</v>
      </c>
      <c r="E18" s="346">
        <v>0</v>
      </c>
      <c r="F18" s="199">
        <v>0</v>
      </c>
      <c r="G18" s="346">
        <v>0</v>
      </c>
      <c r="H18" s="199">
        <v>0</v>
      </c>
      <c r="I18" s="206">
        <v>0</v>
      </c>
      <c r="J18" s="101"/>
      <c r="O18" s="127"/>
    </row>
    <row r="19" spans="1:15" x14ac:dyDescent="0.2">
      <c r="A19" s="173" t="s">
        <v>35</v>
      </c>
      <c r="B19" s="291">
        <v>300.5</v>
      </c>
      <c r="C19" s="346">
        <v>4.2214982036717372E-3</v>
      </c>
      <c r="D19" s="291">
        <v>25.5</v>
      </c>
      <c r="E19" s="346">
        <v>3.4715691758147613E-4</v>
      </c>
      <c r="F19" s="199">
        <v>3</v>
      </c>
      <c r="G19" s="346">
        <v>3.8131822855566377E-5</v>
      </c>
      <c r="H19" s="199">
        <v>329</v>
      </c>
      <c r="I19" s="206">
        <v>1.4732782324587562E-3</v>
      </c>
      <c r="J19" s="101"/>
      <c r="O19" s="127"/>
    </row>
    <row r="20" spans="1:15" x14ac:dyDescent="0.2">
      <c r="A20" s="173" t="s">
        <v>34</v>
      </c>
      <c r="B20" s="291">
        <v>0</v>
      </c>
      <c r="C20" s="346">
        <v>0</v>
      </c>
      <c r="D20" s="291">
        <v>0</v>
      </c>
      <c r="E20" s="346">
        <v>0</v>
      </c>
      <c r="F20" s="199">
        <v>0</v>
      </c>
      <c r="G20" s="346">
        <v>0</v>
      </c>
      <c r="H20" s="199">
        <v>0</v>
      </c>
      <c r="I20" s="206">
        <v>0</v>
      </c>
      <c r="J20" s="101"/>
      <c r="O20" s="127"/>
    </row>
    <row r="21" spans="1:15" x14ac:dyDescent="0.2">
      <c r="A21" s="173" t="s">
        <v>33</v>
      </c>
      <c r="B21" s="291">
        <v>53962</v>
      </c>
      <c r="C21" s="346">
        <v>0.29428116187258302</v>
      </c>
      <c r="D21" s="291">
        <v>39529</v>
      </c>
      <c r="E21" s="346">
        <v>0.18379638024470299</v>
      </c>
      <c r="F21" s="199">
        <v>4135</v>
      </c>
      <c r="G21" s="346">
        <v>2.3237027565761948E-2</v>
      </c>
      <c r="H21" s="199">
        <v>97626</v>
      </c>
      <c r="I21" s="206">
        <v>0.1693757459056931</v>
      </c>
      <c r="J21" s="101"/>
      <c r="O21" s="127"/>
    </row>
    <row r="22" spans="1:15" x14ac:dyDescent="0.2">
      <c r="A22" s="173" t="s">
        <v>32</v>
      </c>
      <c r="B22" s="291">
        <v>0</v>
      </c>
      <c r="C22" s="346">
        <v>0</v>
      </c>
      <c r="D22" s="291">
        <v>0</v>
      </c>
      <c r="E22" s="346">
        <v>0</v>
      </c>
      <c r="F22" s="199">
        <v>0</v>
      </c>
      <c r="G22" s="346">
        <v>0</v>
      </c>
      <c r="H22" s="199">
        <v>0</v>
      </c>
      <c r="I22" s="206">
        <v>0</v>
      </c>
      <c r="J22" s="101"/>
      <c r="O22" s="127"/>
    </row>
    <row r="23" spans="1:15" x14ac:dyDescent="0.2">
      <c r="A23" s="173" t="s">
        <v>3</v>
      </c>
      <c r="B23" s="291">
        <v>0</v>
      </c>
      <c r="C23" s="346">
        <v>0</v>
      </c>
      <c r="D23" s="291">
        <v>0</v>
      </c>
      <c r="E23" s="346">
        <v>0</v>
      </c>
      <c r="F23" s="199">
        <v>0</v>
      </c>
      <c r="G23" s="346">
        <v>0</v>
      </c>
      <c r="H23" s="199">
        <v>0</v>
      </c>
      <c r="I23" s="206">
        <v>0</v>
      </c>
      <c r="J23" s="101"/>
      <c r="O23" s="127"/>
    </row>
    <row r="24" spans="1:15" x14ac:dyDescent="0.2">
      <c r="A24" s="173" t="s">
        <v>31</v>
      </c>
      <c r="B24" s="291">
        <v>17914.036</v>
      </c>
      <c r="C24" s="346">
        <v>0.36992930552427616</v>
      </c>
      <c r="D24" s="291">
        <v>461.04300000000001</v>
      </c>
      <c r="E24" s="346">
        <v>7.2810488027976836E-2</v>
      </c>
      <c r="F24" s="199">
        <v>0</v>
      </c>
      <c r="G24" s="346">
        <v>0</v>
      </c>
      <c r="H24" s="199">
        <v>18375.079000000002</v>
      </c>
      <c r="I24" s="206">
        <v>0.32084907807927848</v>
      </c>
      <c r="J24" s="101"/>
      <c r="O24" s="127"/>
    </row>
    <row r="25" spans="1:15" x14ac:dyDescent="0.2">
      <c r="A25" s="173" t="s">
        <v>30</v>
      </c>
      <c r="B25" s="291">
        <v>104211.504</v>
      </c>
      <c r="C25" s="346">
        <v>5.141480055656187E-2</v>
      </c>
      <c r="D25" s="291">
        <v>37555.716</v>
      </c>
      <c r="E25" s="346">
        <v>3.6992767694072087E-2</v>
      </c>
      <c r="F25" s="199">
        <v>37547.171000000002</v>
      </c>
      <c r="G25" s="346">
        <v>5.0035215326968169E-2</v>
      </c>
      <c r="H25" s="199">
        <v>179314.391</v>
      </c>
      <c r="I25" s="206">
        <v>4.7281188575888311E-2</v>
      </c>
      <c r="J25" s="101"/>
      <c r="O25" s="98"/>
    </row>
    <row r="26" spans="1:15" ht="13.5" customHeight="1" x14ac:dyDescent="0.2">
      <c r="A26" s="171" t="s">
        <v>291</v>
      </c>
      <c r="B26" s="289">
        <v>166057.67500000002</v>
      </c>
      <c r="C26" s="345">
        <v>2.3681593884973384E-2</v>
      </c>
      <c r="D26" s="289">
        <v>65565.968999999997</v>
      </c>
      <c r="E26" s="345">
        <v>1.9127053882813713E-2</v>
      </c>
      <c r="F26" s="198">
        <v>40728.271000000001</v>
      </c>
      <c r="G26" s="345">
        <v>1.62430348894472E-2</v>
      </c>
      <c r="H26" s="198">
        <v>272351.91500000004</v>
      </c>
      <c r="I26" s="205">
        <v>2.1035183718174241E-2</v>
      </c>
      <c r="J26" s="10"/>
      <c r="O26" s="78"/>
    </row>
    <row r="27" spans="1:15" ht="12.75" customHeight="1" x14ac:dyDescent="0.2">
      <c r="A27" s="173" t="s">
        <v>26</v>
      </c>
      <c r="B27" s="291">
        <v>15968.962</v>
      </c>
      <c r="C27" s="346">
        <v>8.6062783265069484E-3</v>
      </c>
      <c r="D27" s="291">
        <v>6870.0690000000004</v>
      </c>
      <c r="E27" s="346">
        <v>4.9101785450136534E-3</v>
      </c>
      <c r="F27" s="199">
        <v>3939.7579999999998</v>
      </c>
      <c r="G27" s="346">
        <v>3.3609344594124472E-3</v>
      </c>
      <c r="H27" s="199">
        <v>26778.788999999997</v>
      </c>
      <c r="I27" s="206">
        <v>6.0491460200076284E-3</v>
      </c>
      <c r="J27" s="101"/>
      <c r="O27" s="78"/>
    </row>
    <row r="28" spans="1:15" ht="12.75" customHeight="1" x14ac:dyDescent="0.2">
      <c r="A28" s="173" t="s">
        <v>0</v>
      </c>
      <c r="B28" s="291">
        <v>809</v>
      </c>
      <c r="C28" s="346">
        <v>6.2580157620465079E-3</v>
      </c>
      <c r="D28" s="291">
        <v>19</v>
      </c>
      <c r="E28" s="346">
        <v>2.9274454373089635E-4</v>
      </c>
      <c r="F28" s="199">
        <v>22</v>
      </c>
      <c r="G28" s="346">
        <v>4.5936688969485978E-4</v>
      </c>
      <c r="H28" s="199">
        <v>850</v>
      </c>
      <c r="I28" s="206">
        <v>3.5113924940011372E-3</v>
      </c>
      <c r="J28" s="101"/>
      <c r="O28" s="78"/>
    </row>
    <row r="29" spans="1:15" ht="12.75" customHeight="1" x14ac:dyDescent="0.2">
      <c r="A29" s="173" t="s">
        <v>1</v>
      </c>
      <c r="B29" s="291">
        <v>661</v>
      </c>
      <c r="C29" s="346">
        <v>1.0075407643219481E-2</v>
      </c>
      <c r="D29" s="291">
        <v>130</v>
      </c>
      <c r="E29" s="346">
        <v>8.9617069707948315E-3</v>
      </c>
      <c r="F29" s="199">
        <v>0</v>
      </c>
      <c r="G29" s="346">
        <v>0</v>
      </c>
      <c r="H29" s="199">
        <v>791</v>
      </c>
      <c r="I29" s="206">
        <v>9.1386712254194445E-3</v>
      </c>
      <c r="J29" s="101"/>
      <c r="O29" s="78"/>
    </row>
    <row r="30" spans="1:15" ht="12.75" customHeight="1" x14ac:dyDescent="0.2">
      <c r="A30" s="173" t="s">
        <v>2</v>
      </c>
      <c r="B30" s="291">
        <v>177</v>
      </c>
      <c r="C30" s="346">
        <v>7.6769198219891451E-3</v>
      </c>
      <c r="D30" s="291">
        <v>14</v>
      </c>
      <c r="E30" s="346">
        <v>1.8104717947245691E-3</v>
      </c>
      <c r="F30" s="199">
        <v>11.8</v>
      </c>
      <c r="G30" s="346">
        <v>2.8457124639070814E-3</v>
      </c>
      <c r="H30" s="199">
        <v>202.8</v>
      </c>
      <c r="I30" s="206">
        <v>5.8049831372109671E-3</v>
      </c>
      <c r="J30" s="101"/>
    </row>
    <row r="31" spans="1:15" x14ac:dyDescent="0.2">
      <c r="A31" s="173" t="s">
        <v>6</v>
      </c>
      <c r="B31" s="291">
        <v>987.58</v>
      </c>
      <c r="C31" s="346">
        <v>2.607363591015386E-2</v>
      </c>
      <c r="D31" s="291">
        <v>840.93</v>
      </c>
      <c r="E31" s="346">
        <v>4.0586219980951362E-2</v>
      </c>
      <c r="F31" s="199">
        <v>683.7</v>
      </c>
      <c r="G31" s="346">
        <v>5.039822113518732E-2</v>
      </c>
      <c r="H31" s="199">
        <v>2512.21</v>
      </c>
      <c r="I31" s="206">
        <v>3.4813415896868781E-2</v>
      </c>
      <c r="J31" s="101"/>
    </row>
    <row r="32" spans="1:15" x14ac:dyDescent="0.2">
      <c r="A32" s="173" t="s">
        <v>25</v>
      </c>
      <c r="B32" s="291">
        <v>94181.841</v>
      </c>
      <c r="C32" s="346">
        <v>3.0948503567313893E-2</v>
      </c>
      <c r="D32" s="291">
        <v>37202.373</v>
      </c>
      <c r="E32" s="346">
        <v>3.0100948624829069E-2</v>
      </c>
      <c r="F32" s="199">
        <v>26220.708000000002</v>
      </c>
      <c r="G32" s="346">
        <v>3.1190301442668291E-2</v>
      </c>
      <c r="H32" s="199">
        <v>157604.92200000002</v>
      </c>
      <c r="I32" s="206">
        <v>3.0783605774040115E-2</v>
      </c>
      <c r="J32" s="101"/>
    </row>
    <row r="33" spans="1:10" x14ac:dyDescent="0.2">
      <c r="A33" s="173" t="s">
        <v>5</v>
      </c>
      <c r="B33" s="291">
        <v>52588.523999999998</v>
      </c>
      <c r="C33" s="346">
        <v>3.0966640241392337E-2</v>
      </c>
      <c r="D33" s="291">
        <v>20203.318000000003</v>
      </c>
      <c r="E33" s="346">
        <v>3.2076708254941716E-2</v>
      </c>
      <c r="F33" s="199">
        <v>9809.1130000000012</v>
      </c>
      <c r="G33" s="346">
        <v>2.6373550422892942E-2</v>
      </c>
      <c r="H33" s="199">
        <v>82600.955000000002</v>
      </c>
      <c r="I33" s="206">
        <v>3.0592886130286906E-2</v>
      </c>
      <c r="J33" s="101"/>
    </row>
    <row r="34" spans="1:10" x14ac:dyDescent="0.2">
      <c r="A34" s="173" t="s">
        <v>3</v>
      </c>
      <c r="B34" s="291">
        <v>683.76800000000003</v>
      </c>
      <c r="C34" s="346">
        <v>4.2903238254312411E-3</v>
      </c>
      <c r="D34" s="291">
        <v>286.279</v>
      </c>
      <c r="E34" s="346">
        <v>5.1915171097518436E-3</v>
      </c>
      <c r="F34" s="199">
        <v>41.192</v>
      </c>
      <c r="G34" s="346">
        <v>8.1468381745663425E-4</v>
      </c>
      <c r="H34" s="199">
        <v>1011.239</v>
      </c>
      <c r="I34" s="206">
        <v>3.8148444600922152E-3</v>
      </c>
      <c r="J34" s="101"/>
    </row>
    <row r="35" spans="1:10" ht="12.6" customHeight="1" x14ac:dyDescent="0.2">
      <c r="A35" s="193" t="s">
        <v>170</v>
      </c>
      <c r="B35" s="71"/>
      <c r="C35" s="8"/>
      <c r="E35" s="103"/>
      <c r="F35" s="103"/>
      <c r="G35" s="103"/>
      <c r="I35" s="3"/>
    </row>
    <row r="36" spans="1:10" x14ac:dyDescent="0.2">
      <c r="A36" s="193"/>
      <c r="B36" s="71"/>
    </row>
    <row r="37" spans="1:10" x14ac:dyDescent="0.2">
      <c r="B37" s="78"/>
      <c r="C37" s="78"/>
    </row>
    <row r="38" spans="1:10" x14ac:dyDescent="0.2">
      <c r="A38" s="103" t="s">
        <v>166</v>
      </c>
      <c r="B38" s="104">
        <f>+I7</f>
        <v>1.1545423241790051E-2</v>
      </c>
      <c r="C38" s="93" t="str">
        <f>+B5</f>
        <v>Duben</v>
      </c>
      <c r="D38" s="103" t="str">
        <f>+D5</f>
        <v>Květen</v>
      </c>
      <c r="E38" s="103" t="str">
        <f>+F5</f>
        <v>Červen</v>
      </c>
    </row>
    <row r="39" spans="1:10" x14ac:dyDescent="0.2">
      <c r="A39" s="103" t="s">
        <v>59</v>
      </c>
      <c r="B39" s="104">
        <f t="shared" ref="B39:B40" si="0">+I8</f>
        <v>1.3524977657960454E-2</v>
      </c>
      <c r="C39" s="93"/>
      <c r="D39" s="103"/>
      <c r="E39" s="103"/>
      <c r="H39" s="116">
        <f>I7</f>
        <v>1.1545423241790051E-2</v>
      </c>
    </row>
    <row r="40" spans="1:10" x14ac:dyDescent="0.2">
      <c r="A40" s="103" t="s">
        <v>116</v>
      </c>
      <c r="B40" s="104">
        <f t="shared" si="0"/>
        <v>2.1421791977511269E-2</v>
      </c>
      <c r="C40" s="93"/>
      <c r="D40" s="103"/>
      <c r="E40" s="103"/>
      <c r="H40" s="116">
        <f>I8</f>
        <v>1.3524977657960454E-2</v>
      </c>
    </row>
    <row r="41" spans="1:10" x14ac:dyDescent="0.2">
      <c r="B41" s="78"/>
      <c r="C41" s="78"/>
      <c r="H41" s="116">
        <f>I9</f>
        <v>2.1421791977511269E-2</v>
      </c>
    </row>
  </sheetData>
  <mergeCells count="5">
    <mergeCell ref="B5:C5"/>
    <mergeCell ref="D5:E5"/>
    <mergeCell ref="F5:G5"/>
    <mergeCell ref="H5:I5"/>
    <mergeCell ref="A5:A6"/>
  </mergeCells>
  <conditionalFormatting sqref="I10:I25 C10:C25 C27:C34 E10:E25 E27:E34 G10:G25 G27:G34 I10:I25 I27:I34">
    <cfRule type="dataBar" priority="2">
      <dataBar>
        <cfvo type="num" val="0"/>
        <cfvo type="num" val="1"/>
        <color theme="9"/>
      </dataBar>
      <extLst>
        <ext xmlns:x14="http://schemas.microsoft.com/office/spreadsheetml/2009/9/main" uri="{B025F937-C7B1-47D3-B67F-A62EFF666E3E}">
          <x14:id>{AEE0A819-629A-42C9-B789-AFD16ED22035}</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AEE0A819-629A-42C9-B789-AFD16ED22035}">
            <x14:dataBar minLength="0" maxLength="100" gradient="0" direction="rightToLeft">
              <x14:cfvo type="num">
                <xm:f>0</xm:f>
              </x14:cfvo>
              <x14:cfvo type="num">
                <xm:f>1</xm:f>
              </x14:cfvo>
              <x14:negativeFillColor rgb="FFFF0000"/>
              <x14:axisColor rgb="FF000000"/>
            </x14:dataBar>
          </x14:cfRule>
          <xm:sqref>I10:I25 C10:C25 C27:C34 E10:E25 E27:E34 G10:G25 G27:G34 I10:I25 I27:I34</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37"/>
  <dimension ref="A1:O41"/>
  <sheetViews>
    <sheetView showGridLines="0" view="pageBreakPreview" topLeftCell="A37" zoomScaleNormal="70" zoomScaleSheetLayoutView="100" workbookViewId="0">
      <selection activeCell="L31" sqref="L31"/>
    </sheetView>
  </sheetViews>
  <sheetFormatPr defaultColWidth="9.109375" defaultRowHeight="11.4" x14ac:dyDescent="0.2"/>
  <cols>
    <col min="1" max="1" width="31.6640625" style="74" customWidth="1"/>
    <col min="2" max="9" width="13.33203125" style="74" customWidth="1"/>
    <col min="10" max="15" width="9.109375" style="74" customWidth="1"/>
    <col min="16" max="16384" width="9.109375" style="74"/>
  </cols>
  <sheetData>
    <row r="1" spans="1:15" ht="17.399999999999999" x14ac:dyDescent="0.3">
      <c r="A1" s="243" t="s">
        <v>278</v>
      </c>
      <c r="I1" s="246" t="str">
        <f>'3'!N1</f>
        <v>II. čtvrtletí 2022</v>
      </c>
    </row>
    <row r="2" spans="1:15" ht="1.5" customHeight="1" x14ac:dyDescent="0.2">
      <c r="E2" s="103"/>
      <c r="F2" s="103"/>
      <c r="G2" s="103"/>
    </row>
    <row r="3" spans="1:15" ht="12" customHeight="1" x14ac:dyDescent="0.2">
      <c r="E3" s="103"/>
      <c r="F3" s="103"/>
      <c r="G3" s="103"/>
    </row>
    <row r="4" spans="1:15" ht="12" x14ac:dyDescent="0.25">
      <c r="A4" s="7"/>
      <c r="B4" s="126"/>
      <c r="C4" s="126"/>
      <c r="D4" s="126"/>
    </row>
    <row r="5" spans="1:15" ht="12.75" customHeight="1" x14ac:dyDescent="0.2">
      <c r="A5" s="385">
        <v>2022</v>
      </c>
      <c r="B5" s="368" t="s">
        <v>11</v>
      </c>
      <c r="C5" s="370"/>
      <c r="D5" s="368" t="s">
        <v>12</v>
      </c>
      <c r="E5" s="370"/>
      <c r="F5" s="368" t="s">
        <v>13</v>
      </c>
      <c r="G5" s="370"/>
      <c r="H5" s="368" t="s">
        <v>7</v>
      </c>
      <c r="I5" s="369"/>
    </row>
    <row r="6" spans="1:15" ht="12" x14ac:dyDescent="0.2">
      <c r="A6" s="386"/>
      <c r="B6" s="283" t="s">
        <v>295</v>
      </c>
      <c r="C6" s="284" t="s">
        <v>296</v>
      </c>
      <c r="D6" s="283" t="s">
        <v>295</v>
      </c>
      <c r="E6" s="284" t="s">
        <v>296</v>
      </c>
      <c r="F6" s="283" t="s">
        <v>295</v>
      </c>
      <c r="G6" s="284" t="s">
        <v>296</v>
      </c>
      <c r="H6" s="283" t="s">
        <v>295</v>
      </c>
      <c r="I6" s="302" t="s">
        <v>296</v>
      </c>
      <c r="J6" s="109"/>
      <c r="O6" s="109"/>
    </row>
    <row r="7" spans="1:15" ht="13.2" x14ac:dyDescent="0.2">
      <c r="A7" s="170" t="s">
        <v>200</v>
      </c>
      <c r="B7" s="289">
        <v>6096.9349999999995</v>
      </c>
      <c r="C7" s="345">
        <v>0.15830154117065212</v>
      </c>
      <c r="D7" s="289">
        <v>6097.9349999999995</v>
      </c>
      <c r="E7" s="345">
        <v>0.15832799859050539</v>
      </c>
      <c r="F7" s="198">
        <v>6129.6949999999997</v>
      </c>
      <c r="G7" s="345">
        <v>0.1596268447625202</v>
      </c>
      <c r="H7" s="198">
        <v>6129.6949999999997</v>
      </c>
      <c r="I7" s="204">
        <v>0.1596268447625202</v>
      </c>
      <c r="J7" s="111"/>
      <c r="O7" s="60"/>
    </row>
    <row r="8" spans="1:15" ht="12" x14ac:dyDescent="0.2">
      <c r="A8" s="170" t="s">
        <v>161</v>
      </c>
      <c r="B8" s="289">
        <v>2751963.554</v>
      </c>
      <c r="C8" s="345">
        <v>0.20571943250408453</v>
      </c>
      <c r="D8" s="289">
        <v>1981906.7490000005</v>
      </c>
      <c r="E8" s="345">
        <v>0.21296524611626089</v>
      </c>
      <c r="F8" s="198">
        <v>1726345.2079999994</v>
      </c>
      <c r="G8" s="345">
        <v>0.21958832790014673</v>
      </c>
      <c r="H8" s="198">
        <v>6460215.5109999999</v>
      </c>
      <c r="I8" s="204">
        <v>0.21149659652329125</v>
      </c>
      <c r="J8" s="111"/>
      <c r="O8" s="60"/>
    </row>
    <row r="9" spans="1:15" ht="12" x14ac:dyDescent="0.2">
      <c r="A9" s="170" t="s">
        <v>162</v>
      </c>
      <c r="B9" s="289">
        <v>1382623.382</v>
      </c>
      <c r="C9" s="345">
        <v>0.17914376610683522</v>
      </c>
      <c r="D9" s="289">
        <v>635236.89199999999</v>
      </c>
      <c r="E9" s="345">
        <v>0.16107347538293987</v>
      </c>
      <c r="F9" s="198">
        <v>472389.75799999997</v>
      </c>
      <c r="G9" s="345">
        <v>0.15827838479241677</v>
      </c>
      <c r="H9" s="198">
        <v>2490250.0320000001</v>
      </c>
      <c r="I9" s="205">
        <v>0.17002616724023936</v>
      </c>
      <c r="J9" s="101"/>
      <c r="O9" s="104"/>
    </row>
    <row r="10" spans="1:15" x14ac:dyDescent="0.2">
      <c r="A10" s="173" t="s">
        <v>40</v>
      </c>
      <c r="B10" s="291">
        <v>84148.202999999994</v>
      </c>
      <c r="C10" s="346">
        <v>0.11107058777665381</v>
      </c>
      <c r="D10" s="291">
        <v>54209.178000000007</v>
      </c>
      <c r="E10" s="346">
        <v>0.1133540976542648</v>
      </c>
      <c r="F10" s="199">
        <v>42405.510999999999</v>
      </c>
      <c r="G10" s="346">
        <v>0.12576048551853505</v>
      </c>
      <c r="H10" s="199">
        <v>180762.89199999999</v>
      </c>
      <c r="I10" s="206">
        <v>0.11491371844417808</v>
      </c>
      <c r="J10" s="101"/>
      <c r="O10" s="127"/>
    </row>
    <row r="11" spans="1:15" x14ac:dyDescent="0.2">
      <c r="A11" s="173" t="s">
        <v>39</v>
      </c>
      <c r="B11" s="291">
        <v>162.52800000000002</v>
      </c>
      <c r="C11" s="346">
        <v>3.0251468120715587E-3</v>
      </c>
      <c r="D11" s="291">
        <v>62.502000000000002</v>
      </c>
      <c r="E11" s="346">
        <v>1.603587405288744E-3</v>
      </c>
      <c r="F11" s="199">
        <v>44.965000000000003</v>
      </c>
      <c r="G11" s="346">
        <v>1.4339997203756359E-3</v>
      </c>
      <c r="H11" s="199">
        <v>269.995</v>
      </c>
      <c r="I11" s="206">
        <v>2.1763545835428483E-3</v>
      </c>
      <c r="J11" s="101"/>
      <c r="O11" s="127"/>
    </row>
    <row r="12" spans="1:15" x14ac:dyDescent="0.2">
      <c r="A12" s="173" t="s">
        <v>38</v>
      </c>
      <c r="B12" s="291">
        <v>757082.7840000001</v>
      </c>
      <c r="C12" s="346">
        <v>0.97704962642494941</v>
      </c>
      <c r="D12" s="291">
        <v>290372.68900000001</v>
      </c>
      <c r="E12" s="346">
        <v>0.97964653626329135</v>
      </c>
      <c r="F12" s="199">
        <v>201624.61300000001</v>
      </c>
      <c r="G12" s="346">
        <v>0.98152356535141017</v>
      </c>
      <c r="H12" s="199">
        <v>1249080.0860000001</v>
      </c>
      <c r="I12" s="206">
        <v>0.97837240078413723</v>
      </c>
      <c r="J12" s="101"/>
      <c r="O12" s="127"/>
    </row>
    <row r="13" spans="1:15" x14ac:dyDescent="0.2">
      <c r="A13" s="173" t="s">
        <v>60</v>
      </c>
      <c r="B13" s="291">
        <v>64</v>
      </c>
      <c r="C13" s="346">
        <v>1.4787430683918667E-2</v>
      </c>
      <c r="D13" s="291">
        <v>30.326000000000001</v>
      </c>
      <c r="E13" s="346">
        <v>1.1102625515024021E-2</v>
      </c>
      <c r="F13" s="199">
        <v>17.751999999999999</v>
      </c>
      <c r="G13" s="346">
        <v>7.0828040115674092E-3</v>
      </c>
      <c r="H13" s="199">
        <v>112.07799999999999</v>
      </c>
      <c r="I13" s="206">
        <v>1.1716558757688083E-2</v>
      </c>
      <c r="J13" s="101"/>
      <c r="O13" s="127"/>
    </row>
    <row r="14" spans="1:15" x14ac:dyDescent="0.2">
      <c r="A14" s="173" t="s">
        <v>61</v>
      </c>
      <c r="B14" s="291">
        <v>0</v>
      </c>
      <c r="C14" s="346">
        <v>0</v>
      </c>
      <c r="D14" s="291">
        <v>0</v>
      </c>
      <c r="E14" s="346">
        <v>0</v>
      </c>
      <c r="F14" s="199">
        <v>0</v>
      </c>
      <c r="G14" s="346">
        <v>0</v>
      </c>
      <c r="H14" s="199">
        <v>0</v>
      </c>
      <c r="I14" s="206">
        <v>0</v>
      </c>
      <c r="J14" s="101"/>
      <c r="O14" s="127"/>
    </row>
    <row r="15" spans="1:15" x14ac:dyDescent="0.2">
      <c r="A15" s="173" t="s">
        <v>62</v>
      </c>
      <c r="B15" s="291">
        <v>0</v>
      </c>
      <c r="C15" s="346">
        <v>0</v>
      </c>
      <c r="D15" s="291">
        <v>0</v>
      </c>
      <c r="E15" s="346">
        <v>0</v>
      </c>
      <c r="F15" s="199">
        <v>0</v>
      </c>
      <c r="G15" s="346">
        <v>0</v>
      </c>
      <c r="H15" s="199">
        <v>0</v>
      </c>
      <c r="I15" s="206">
        <v>0</v>
      </c>
      <c r="J15" s="101"/>
      <c r="O15" s="127"/>
    </row>
    <row r="16" spans="1:15" x14ac:dyDescent="0.2">
      <c r="A16" s="173" t="s">
        <v>37</v>
      </c>
      <c r="B16" s="291">
        <v>17677.157999999999</v>
      </c>
      <c r="C16" s="346">
        <v>5.1272876281189747E-3</v>
      </c>
      <c r="D16" s="291">
        <v>10094.321</v>
      </c>
      <c r="E16" s="346">
        <v>6.4201105864816659E-3</v>
      </c>
      <c r="F16" s="199">
        <v>16151.329000000002</v>
      </c>
      <c r="G16" s="346">
        <v>1.3500617062845185E-2</v>
      </c>
      <c r="H16" s="199">
        <v>43922.808000000005</v>
      </c>
      <c r="I16" s="206">
        <v>7.0657480671639144E-3</v>
      </c>
      <c r="J16" s="101"/>
      <c r="O16" s="127"/>
    </row>
    <row r="17" spans="1:15" x14ac:dyDescent="0.2">
      <c r="A17" s="173" t="s">
        <v>72</v>
      </c>
      <c r="B17" s="291">
        <v>0</v>
      </c>
      <c r="C17" s="346">
        <v>0</v>
      </c>
      <c r="D17" s="291">
        <v>0</v>
      </c>
      <c r="E17" s="346">
        <v>0</v>
      </c>
      <c r="F17" s="199">
        <v>0</v>
      </c>
      <c r="G17" s="346">
        <v>0</v>
      </c>
      <c r="H17" s="199">
        <v>0</v>
      </c>
      <c r="I17" s="206">
        <v>0</v>
      </c>
      <c r="J17" s="101"/>
      <c r="O17" s="127"/>
    </row>
    <row r="18" spans="1:15" x14ac:dyDescent="0.2">
      <c r="A18" s="173" t="s">
        <v>36</v>
      </c>
      <c r="B18" s="291">
        <v>0</v>
      </c>
      <c r="C18" s="346">
        <v>0</v>
      </c>
      <c r="D18" s="291">
        <v>0</v>
      </c>
      <c r="E18" s="346">
        <v>0</v>
      </c>
      <c r="F18" s="199">
        <v>0</v>
      </c>
      <c r="G18" s="346">
        <v>0</v>
      </c>
      <c r="H18" s="199">
        <v>0</v>
      </c>
      <c r="I18" s="206">
        <v>0</v>
      </c>
      <c r="J18" s="101"/>
      <c r="O18" s="127"/>
    </row>
    <row r="19" spans="1:15" x14ac:dyDescent="0.2">
      <c r="A19" s="173" t="s">
        <v>35</v>
      </c>
      <c r="B19" s="291">
        <v>51606.01</v>
      </c>
      <c r="C19" s="346">
        <v>0.72497397175928679</v>
      </c>
      <c r="D19" s="291">
        <v>52615.32</v>
      </c>
      <c r="E19" s="346">
        <v>0.71630479642207823</v>
      </c>
      <c r="F19" s="199">
        <v>46832.19</v>
      </c>
      <c r="G19" s="346">
        <v>0.59526559100607579</v>
      </c>
      <c r="H19" s="199">
        <v>151053.52000000002</v>
      </c>
      <c r="I19" s="206">
        <v>0.67642511535645422</v>
      </c>
      <c r="J19" s="101"/>
      <c r="O19" s="127"/>
    </row>
    <row r="20" spans="1:15" x14ac:dyDescent="0.2">
      <c r="A20" s="173" t="s">
        <v>34</v>
      </c>
      <c r="B20" s="291">
        <v>0</v>
      </c>
      <c r="C20" s="346">
        <v>0</v>
      </c>
      <c r="D20" s="291">
        <v>0</v>
      </c>
      <c r="E20" s="346">
        <v>0</v>
      </c>
      <c r="F20" s="199">
        <v>0</v>
      </c>
      <c r="G20" s="346">
        <v>0</v>
      </c>
      <c r="H20" s="199">
        <v>0</v>
      </c>
      <c r="I20" s="206">
        <v>0</v>
      </c>
      <c r="J20" s="101"/>
      <c r="O20" s="127"/>
    </row>
    <row r="21" spans="1:15" x14ac:dyDescent="0.2">
      <c r="A21" s="173" t="s">
        <v>33</v>
      </c>
      <c r="B21" s="291">
        <v>4363</v>
      </c>
      <c r="C21" s="346">
        <v>2.3793571573516172E-2</v>
      </c>
      <c r="D21" s="291">
        <v>560</v>
      </c>
      <c r="E21" s="346">
        <v>2.6038091764788809E-3</v>
      </c>
      <c r="F21" s="199">
        <v>1156</v>
      </c>
      <c r="G21" s="346">
        <v>6.4962524464379232E-3</v>
      </c>
      <c r="H21" s="199">
        <v>6079</v>
      </c>
      <c r="I21" s="206">
        <v>1.0546730987244261E-2</v>
      </c>
      <c r="J21" s="101"/>
      <c r="O21" s="127"/>
    </row>
    <row r="22" spans="1:15" x14ac:dyDescent="0.2">
      <c r="A22" s="173" t="s">
        <v>32</v>
      </c>
      <c r="B22" s="291">
        <v>283529.11199999996</v>
      </c>
      <c r="C22" s="346">
        <v>0.8765886236007373</v>
      </c>
      <c r="D22" s="291">
        <v>151510.66499999998</v>
      </c>
      <c r="E22" s="346">
        <v>0.6530896697836478</v>
      </c>
      <c r="F22" s="199">
        <v>111475.272</v>
      </c>
      <c r="G22" s="346">
        <v>0.58688229275807446</v>
      </c>
      <c r="H22" s="199">
        <v>546515.04899999988</v>
      </c>
      <c r="I22" s="206">
        <v>0.73320180041820404</v>
      </c>
      <c r="J22" s="101"/>
      <c r="O22" s="127"/>
    </row>
    <row r="23" spans="1:15" x14ac:dyDescent="0.2">
      <c r="A23" s="173" t="s">
        <v>3</v>
      </c>
      <c r="B23" s="291">
        <v>0</v>
      </c>
      <c r="C23" s="346">
        <v>0</v>
      </c>
      <c r="D23" s="291">
        <v>0</v>
      </c>
      <c r="E23" s="346">
        <v>0</v>
      </c>
      <c r="F23" s="199">
        <v>0</v>
      </c>
      <c r="G23" s="346">
        <v>0</v>
      </c>
      <c r="H23" s="199">
        <v>0</v>
      </c>
      <c r="I23" s="206">
        <v>0</v>
      </c>
      <c r="J23" s="101"/>
      <c r="O23" s="127"/>
    </row>
    <row r="24" spans="1:15" x14ac:dyDescent="0.2">
      <c r="A24" s="173" t="s">
        <v>31</v>
      </c>
      <c r="B24" s="291">
        <v>157.934</v>
      </c>
      <c r="C24" s="346">
        <v>3.2613764390487456E-3</v>
      </c>
      <c r="D24" s="291">
        <v>127.324</v>
      </c>
      <c r="E24" s="346">
        <v>2.0107717886778721E-2</v>
      </c>
      <c r="F24" s="199">
        <v>12.218999999999999</v>
      </c>
      <c r="G24" s="346">
        <v>4.8632816464550654E-3</v>
      </c>
      <c r="H24" s="199">
        <v>297.47699999999998</v>
      </c>
      <c r="I24" s="206">
        <v>5.1942754205187092E-3</v>
      </c>
      <c r="J24" s="101"/>
      <c r="O24" s="127"/>
    </row>
    <row r="25" spans="1:15" x14ac:dyDescent="0.2">
      <c r="A25" s="173" t="s">
        <v>30</v>
      </c>
      <c r="B25" s="291">
        <v>183832.65300000002</v>
      </c>
      <c r="C25" s="346">
        <v>9.0697464550349896E-2</v>
      </c>
      <c r="D25" s="291">
        <v>75654.56700000001</v>
      </c>
      <c r="E25" s="346">
        <v>7.4520528966259436E-2</v>
      </c>
      <c r="F25" s="199">
        <v>52669.906999999999</v>
      </c>
      <c r="G25" s="346">
        <v>7.0187715021096747E-2</v>
      </c>
      <c r="H25" s="199">
        <v>312157.12700000004</v>
      </c>
      <c r="I25" s="206">
        <v>8.230884261260725E-2</v>
      </c>
      <c r="J25" s="101"/>
      <c r="O25" s="98"/>
    </row>
    <row r="26" spans="1:15" ht="13.5" customHeight="1" x14ac:dyDescent="0.2">
      <c r="A26" s="171" t="s">
        <v>291</v>
      </c>
      <c r="B26" s="289">
        <v>1310928.307</v>
      </c>
      <c r="C26" s="345">
        <v>0.18695234519385937</v>
      </c>
      <c r="D26" s="289">
        <v>596866.34699999995</v>
      </c>
      <c r="E26" s="345">
        <v>0.17411921083492546</v>
      </c>
      <c r="F26" s="198">
        <v>446758.57300000003</v>
      </c>
      <c r="G26" s="345">
        <v>0.17817390501056732</v>
      </c>
      <c r="H26" s="198">
        <v>2354553.227</v>
      </c>
      <c r="I26" s="205">
        <v>0.18185464091253045</v>
      </c>
      <c r="J26" s="10"/>
      <c r="O26" s="78"/>
    </row>
    <row r="27" spans="1:15" ht="12.75" customHeight="1" x14ac:dyDescent="0.2">
      <c r="A27" s="173" t="s">
        <v>26</v>
      </c>
      <c r="B27" s="291">
        <v>454724.12</v>
      </c>
      <c r="C27" s="346">
        <v>0.24506804753470796</v>
      </c>
      <c r="D27" s="291">
        <v>277080.53099999996</v>
      </c>
      <c r="E27" s="346">
        <v>0.19803511122773149</v>
      </c>
      <c r="F27" s="199">
        <v>232122.80300000001</v>
      </c>
      <c r="G27" s="346">
        <v>0.19801965689722748</v>
      </c>
      <c r="H27" s="199">
        <v>963927.45399999991</v>
      </c>
      <c r="I27" s="206">
        <v>0.21774464565743382</v>
      </c>
      <c r="J27" s="101"/>
      <c r="O27" s="78"/>
    </row>
    <row r="28" spans="1:15" ht="12.75" customHeight="1" x14ac:dyDescent="0.2">
      <c r="A28" s="173" t="s">
        <v>0</v>
      </c>
      <c r="B28" s="291">
        <v>59137.717999999993</v>
      </c>
      <c r="C28" s="346">
        <v>0.45745954434544062</v>
      </c>
      <c r="D28" s="291">
        <v>34920.561999999998</v>
      </c>
      <c r="E28" s="346">
        <v>0.53804231523770929</v>
      </c>
      <c r="F28" s="199">
        <v>29459.426000000003</v>
      </c>
      <c r="G28" s="346">
        <v>0.6151220406279948</v>
      </c>
      <c r="H28" s="199">
        <v>123517.70600000001</v>
      </c>
      <c r="I28" s="206">
        <v>0.51025781849957552</v>
      </c>
      <c r="J28" s="101"/>
      <c r="O28" s="78"/>
    </row>
    <row r="29" spans="1:15" ht="12.75" customHeight="1" x14ac:dyDescent="0.2">
      <c r="A29" s="173" t="s">
        <v>1</v>
      </c>
      <c r="B29" s="291">
        <v>4616.9449999999997</v>
      </c>
      <c r="C29" s="346">
        <v>7.0374588413500708E-2</v>
      </c>
      <c r="D29" s="291">
        <v>1105.7439999999999</v>
      </c>
      <c r="E29" s="346">
        <v>7.6225797790112002E-2</v>
      </c>
      <c r="F29" s="199">
        <v>442.45500000000004</v>
      </c>
      <c r="G29" s="346">
        <v>6.866365540095741E-2</v>
      </c>
      <c r="H29" s="199">
        <v>6165.1439999999993</v>
      </c>
      <c r="I29" s="206">
        <v>7.1227843329162238E-2</v>
      </c>
      <c r="J29" s="101"/>
      <c r="O29" s="78"/>
    </row>
    <row r="30" spans="1:15" ht="12.75" customHeight="1" x14ac:dyDescent="0.2">
      <c r="A30" s="173" t="s">
        <v>2</v>
      </c>
      <c r="B30" s="291">
        <v>7962.817</v>
      </c>
      <c r="C30" s="346">
        <v>0.34536670997837365</v>
      </c>
      <c r="D30" s="291">
        <v>3698.366</v>
      </c>
      <c r="E30" s="346">
        <v>0.47827052354059463</v>
      </c>
      <c r="F30" s="199">
        <v>2314.7959999999998</v>
      </c>
      <c r="G30" s="346">
        <v>0.55824100242392005</v>
      </c>
      <c r="H30" s="199">
        <v>13975.979000000001</v>
      </c>
      <c r="I30" s="206">
        <v>0.40005089951190625</v>
      </c>
      <c r="J30" s="101"/>
    </row>
    <row r="31" spans="1:15" x14ac:dyDescent="0.2">
      <c r="A31" s="173" t="s">
        <v>6</v>
      </c>
      <c r="B31" s="291">
        <v>44.75</v>
      </c>
      <c r="C31" s="346">
        <v>1.1814690526128367E-3</v>
      </c>
      <c r="D31" s="291">
        <v>0</v>
      </c>
      <c r="E31" s="346">
        <v>0</v>
      </c>
      <c r="F31" s="199">
        <v>0</v>
      </c>
      <c r="G31" s="346">
        <v>0</v>
      </c>
      <c r="H31" s="199">
        <v>44.75</v>
      </c>
      <c r="I31" s="206">
        <v>6.2013142268555485E-4</v>
      </c>
      <c r="J31" s="101"/>
    </row>
    <row r="32" spans="1:15" x14ac:dyDescent="0.2">
      <c r="A32" s="173" t="s">
        <v>25</v>
      </c>
      <c r="B32" s="291">
        <v>516507.46099999995</v>
      </c>
      <c r="C32" s="346">
        <v>0.16972627450872127</v>
      </c>
      <c r="D32" s="291">
        <v>190584.67699999997</v>
      </c>
      <c r="E32" s="346">
        <v>0.15420466783279232</v>
      </c>
      <c r="F32" s="199">
        <v>127227.11399999999</v>
      </c>
      <c r="G32" s="346">
        <v>0.15134038475775416</v>
      </c>
      <c r="H32" s="199">
        <v>834319.25199999986</v>
      </c>
      <c r="I32" s="206">
        <v>0.16296036073835321</v>
      </c>
      <c r="J32" s="101"/>
    </row>
    <row r="33" spans="1:10" x14ac:dyDescent="0.2">
      <c r="A33" s="173" t="s">
        <v>5</v>
      </c>
      <c r="B33" s="291">
        <v>262769.272</v>
      </c>
      <c r="C33" s="346">
        <v>0.15473112560673064</v>
      </c>
      <c r="D33" s="291">
        <v>87677.058999999979</v>
      </c>
      <c r="E33" s="346">
        <v>0.13920443375658942</v>
      </c>
      <c r="F33" s="199">
        <v>53925.589000000014</v>
      </c>
      <c r="G33" s="346">
        <v>0.14498856732262147</v>
      </c>
      <c r="H33" s="199">
        <v>404371.92000000004</v>
      </c>
      <c r="I33" s="206">
        <v>0.14976708323584742</v>
      </c>
      <c r="J33" s="101"/>
    </row>
    <row r="34" spans="1:10" x14ac:dyDescent="0.2">
      <c r="A34" s="173" t="s">
        <v>3</v>
      </c>
      <c r="B34" s="291">
        <v>5165.2239999999993</v>
      </c>
      <c r="C34" s="346">
        <v>3.2409360471518489E-2</v>
      </c>
      <c r="D34" s="291">
        <v>1799.4080000000001</v>
      </c>
      <c r="E34" s="346">
        <v>3.2631305193270711E-2</v>
      </c>
      <c r="F34" s="199">
        <v>1266.3899999999999</v>
      </c>
      <c r="G34" s="346">
        <v>2.5046306068870337E-2</v>
      </c>
      <c r="H34" s="199">
        <v>8231.021999999999</v>
      </c>
      <c r="I34" s="206">
        <v>3.1051085527355197E-2</v>
      </c>
      <c r="J34" s="101"/>
    </row>
    <row r="35" spans="1:10" ht="12" customHeight="1" x14ac:dyDescent="0.2">
      <c r="A35" s="193" t="s">
        <v>170</v>
      </c>
      <c r="B35" s="71"/>
      <c r="C35" s="8"/>
      <c r="E35" s="103"/>
      <c r="F35" s="103"/>
      <c r="G35" s="103"/>
      <c r="I35" s="3"/>
    </row>
    <row r="36" spans="1:10" x14ac:dyDescent="0.2">
      <c r="A36" s="193"/>
      <c r="B36" s="71"/>
    </row>
    <row r="37" spans="1:10" x14ac:dyDescent="0.2">
      <c r="B37" s="78"/>
      <c r="C37" s="78"/>
    </row>
    <row r="38" spans="1:10" x14ac:dyDescent="0.2">
      <c r="A38" s="103" t="s">
        <v>166</v>
      </c>
      <c r="B38" s="104">
        <f>+I7</f>
        <v>0.1596268447625202</v>
      </c>
      <c r="C38" s="93" t="str">
        <f>+B5</f>
        <v>Duben</v>
      </c>
      <c r="D38" s="103" t="str">
        <f>+D5</f>
        <v>Květen</v>
      </c>
      <c r="E38" s="103" t="str">
        <f>+F5</f>
        <v>Červen</v>
      </c>
    </row>
    <row r="39" spans="1:10" x14ac:dyDescent="0.2">
      <c r="A39" s="103" t="s">
        <v>59</v>
      </c>
      <c r="B39" s="104">
        <f t="shared" ref="B39:B40" si="0">+I8</f>
        <v>0.21149659652329125</v>
      </c>
      <c r="C39" s="93"/>
      <c r="D39" s="103"/>
      <c r="E39" s="103"/>
      <c r="H39" s="116"/>
    </row>
    <row r="40" spans="1:10" x14ac:dyDescent="0.2">
      <c r="A40" s="103" t="s">
        <v>116</v>
      </c>
      <c r="B40" s="104">
        <f t="shared" si="0"/>
        <v>0.17002616724023936</v>
      </c>
      <c r="C40" s="93"/>
      <c r="D40" s="103"/>
      <c r="E40" s="103"/>
      <c r="H40" s="116"/>
    </row>
    <row r="41" spans="1:10" x14ac:dyDescent="0.2">
      <c r="B41" s="78"/>
      <c r="C41" s="78"/>
      <c r="H41" s="116"/>
    </row>
  </sheetData>
  <mergeCells count="5">
    <mergeCell ref="B5:C5"/>
    <mergeCell ref="D5:E5"/>
    <mergeCell ref="F5:G5"/>
    <mergeCell ref="H5:I5"/>
    <mergeCell ref="A5:A6"/>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{F6D3C878-2A29-4348-8AAD-7FEE4D3E5798}</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F6D3C878-2A29-4348-8AAD-7FEE4D3E5798}">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38"/>
  <dimension ref="A1:O41"/>
  <sheetViews>
    <sheetView showGridLines="0" view="pageBreakPreview" zoomScaleNormal="70" zoomScaleSheetLayoutView="100" workbookViewId="0">
      <selection activeCell="A5" sqref="A5:A6"/>
    </sheetView>
  </sheetViews>
  <sheetFormatPr defaultColWidth="9.109375" defaultRowHeight="11.4" x14ac:dyDescent="0.2"/>
  <cols>
    <col min="1" max="1" width="31.6640625" style="74" customWidth="1"/>
    <col min="2" max="9" width="13.33203125" style="74" customWidth="1"/>
    <col min="10" max="15" width="9.109375" style="74" customWidth="1"/>
    <col min="16" max="16384" width="9.109375" style="74"/>
  </cols>
  <sheetData>
    <row r="1" spans="1:15" ht="17.399999999999999" x14ac:dyDescent="0.3">
      <c r="A1" s="243" t="s">
        <v>279</v>
      </c>
      <c r="I1" s="246" t="str">
        <f>'3'!N1</f>
        <v>II. čtvrtletí 2022</v>
      </c>
    </row>
    <row r="2" spans="1:15" ht="1.5" customHeight="1" x14ac:dyDescent="0.2">
      <c r="E2" s="103"/>
      <c r="F2" s="103"/>
      <c r="G2" s="103"/>
    </row>
    <row r="3" spans="1:15" ht="12" customHeight="1" x14ac:dyDescent="0.2">
      <c r="E3" s="103"/>
      <c r="F3" s="103"/>
      <c r="G3" s="103"/>
    </row>
    <row r="4" spans="1:15" ht="12" x14ac:dyDescent="0.25">
      <c r="A4" s="7"/>
      <c r="B4" s="126"/>
      <c r="C4" s="126"/>
      <c r="D4" s="126"/>
    </row>
    <row r="5" spans="1:15" ht="12.75" customHeight="1" x14ac:dyDescent="0.2">
      <c r="A5" s="385">
        <v>2022</v>
      </c>
      <c r="B5" s="368" t="s">
        <v>11</v>
      </c>
      <c r="C5" s="370"/>
      <c r="D5" s="368" t="s">
        <v>12</v>
      </c>
      <c r="E5" s="370"/>
      <c r="F5" s="368" t="s">
        <v>13</v>
      </c>
      <c r="G5" s="370"/>
      <c r="H5" s="368" t="s">
        <v>7</v>
      </c>
      <c r="I5" s="369"/>
    </row>
    <row r="6" spans="1:15" ht="12" x14ac:dyDescent="0.2">
      <c r="A6" s="386"/>
      <c r="B6" s="283" t="s">
        <v>295</v>
      </c>
      <c r="C6" s="284" t="s">
        <v>296</v>
      </c>
      <c r="D6" s="283" t="s">
        <v>295</v>
      </c>
      <c r="E6" s="284" t="s">
        <v>296</v>
      </c>
      <c r="F6" s="283" t="s">
        <v>295</v>
      </c>
      <c r="G6" s="284" t="s">
        <v>296</v>
      </c>
      <c r="H6" s="283" t="s">
        <v>295</v>
      </c>
      <c r="I6" s="302" t="s">
        <v>296</v>
      </c>
      <c r="J6" s="109"/>
      <c r="O6" s="109"/>
    </row>
    <row r="7" spans="1:15" ht="13.2" x14ac:dyDescent="0.2">
      <c r="A7" s="170" t="s">
        <v>200</v>
      </c>
      <c r="B7" s="289">
        <v>1317.6739999999998</v>
      </c>
      <c r="C7" s="345">
        <v>3.4212243522441663E-2</v>
      </c>
      <c r="D7" s="289">
        <v>1317.1029999999998</v>
      </c>
      <c r="E7" s="345">
        <v>3.4197524559961757E-2</v>
      </c>
      <c r="F7" s="198">
        <v>1167.1039999999998</v>
      </c>
      <c r="G7" s="345">
        <v>3.039321353341665E-2</v>
      </c>
      <c r="H7" s="198">
        <v>1167.1039999999998</v>
      </c>
      <c r="I7" s="204">
        <v>3.039321353341665E-2</v>
      </c>
      <c r="J7" s="111"/>
      <c r="O7" s="60"/>
    </row>
    <row r="8" spans="1:15" ht="12" x14ac:dyDescent="0.2">
      <c r="A8" s="170" t="s">
        <v>161</v>
      </c>
      <c r="B8" s="289">
        <v>529037.09499999986</v>
      </c>
      <c r="C8" s="345">
        <v>3.9547475401271036E-2</v>
      </c>
      <c r="D8" s="289">
        <v>361223.35</v>
      </c>
      <c r="E8" s="345">
        <v>3.8815155997882031E-2</v>
      </c>
      <c r="F8" s="198">
        <v>311866.89399999997</v>
      </c>
      <c r="G8" s="345">
        <v>3.9668966243553483E-2</v>
      </c>
      <c r="H8" s="198">
        <v>1202127.3389999997</v>
      </c>
      <c r="I8" s="204">
        <v>3.9355628361497967E-2</v>
      </c>
      <c r="J8" s="111"/>
      <c r="O8" s="60"/>
    </row>
    <row r="9" spans="1:15" ht="12" x14ac:dyDescent="0.2">
      <c r="A9" s="170" t="s">
        <v>162</v>
      </c>
      <c r="B9" s="289">
        <v>278070.049</v>
      </c>
      <c r="C9" s="345">
        <v>3.6028984080476237E-2</v>
      </c>
      <c r="D9" s="289">
        <v>130986.54400000001</v>
      </c>
      <c r="E9" s="345">
        <v>3.3213527325299572E-2</v>
      </c>
      <c r="F9" s="198">
        <v>99230.233999999997</v>
      </c>
      <c r="G9" s="345">
        <v>3.3247971392499069E-2</v>
      </c>
      <c r="H9" s="198">
        <v>508286.82699999999</v>
      </c>
      <c r="I9" s="205">
        <v>3.4704170241132086E-2</v>
      </c>
      <c r="J9" s="101"/>
      <c r="O9" s="104"/>
    </row>
    <row r="10" spans="1:15" x14ac:dyDescent="0.2">
      <c r="A10" s="173" t="s">
        <v>40</v>
      </c>
      <c r="B10" s="291">
        <v>12712.97</v>
      </c>
      <c r="C10" s="346">
        <v>1.678035893751607E-2</v>
      </c>
      <c r="D10" s="291">
        <v>11056.182999999999</v>
      </c>
      <c r="E10" s="346">
        <v>2.3119030645796214E-2</v>
      </c>
      <c r="F10" s="199">
        <v>10503.829000000002</v>
      </c>
      <c r="G10" s="346">
        <v>3.1150824590786531E-2</v>
      </c>
      <c r="H10" s="199">
        <v>34272.982000000004</v>
      </c>
      <c r="I10" s="206">
        <v>2.1787855683291373E-2</v>
      </c>
      <c r="J10" s="101"/>
      <c r="O10" s="127"/>
    </row>
    <row r="11" spans="1:15" x14ac:dyDescent="0.2">
      <c r="A11" s="173" t="s">
        <v>39</v>
      </c>
      <c r="B11" s="291">
        <v>3417.7780000000002</v>
      </c>
      <c r="C11" s="346">
        <v>6.3615378402910927E-2</v>
      </c>
      <c r="D11" s="291">
        <v>1711.6100000000001</v>
      </c>
      <c r="E11" s="346">
        <v>4.3914054570514019E-2</v>
      </c>
      <c r="F11" s="199">
        <v>1711</v>
      </c>
      <c r="G11" s="346">
        <v>5.4566296487550597E-2</v>
      </c>
      <c r="H11" s="199">
        <v>6840.3880000000008</v>
      </c>
      <c r="I11" s="206">
        <v>5.5138464701240751E-2</v>
      </c>
      <c r="J11" s="101"/>
      <c r="O11" s="127"/>
    </row>
    <row r="12" spans="1:15" x14ac:dyDescent="0.2">
      <c r="A12" s="173" t="s">
        <v>38</v>
      </c>
      <c r="B12" s="291">
        <v>0</v>
      </c>
      <c r="C12" s="346">
        <v>0</v>
      </c>
      <c r="D12" s="291">
        <v>0</v>
      </c>
      <c r="E12" s="346">
        <v>0</v>
      </c>
      <c r="F12" s="199">
        <v>0</v>
      </c>
      <c r="G12" s="346">
        <v>0</v>
      </c>
      <c r="H12" s="199">
        <v>0</v>
      </c>
      <c r="I12" s="206">
        <v>0</v>
      </c>
      <c r="J12" s="101"/>
      <c r="O12" s="127"/>
    </row>
    <row r="13" spans="1:15" x14ac:dyDescent="0.2">
      <c r="A13" s="173" t="s">
        <v>60</v>
      </c>
      <c r="B13" s="291">
        <v>0</v>
      </c>
      <c r="C13" s="346">
        <v>0</v>
      </c>
      <c r="D13" s="291">
        <v>0</v>
      </c>
      <c r="E13" s="346">
        <v>0</v>
      </c>
      <c r="F13" s="199">
        <v>0</v>
      </c>
      <c r="G13" s="346">
        <v>0</v>
      </c>
      <c r="H13" s="199">
        <v>0</v>
      </c>
      <c r="I13" s="206">
        <v>0</v>
      </c>
      <c r="J13" s="101"/>
      <c r="O13" s="127"/>
    </row>
    <row r="14" spans="1:15" x14ac:dyDescent="0.2">
      <c r="A14" s="173" t="s">
        <v>61</v>
      </c>
      <c r="B14" s="291">
        <v>0</v>
      </c>
      <c r="C14" s="346">
        <v>0</v>
      </c>
      <c r="D14" s="291">
        <v>0</v>
      </c>
      <c r="E14" s="346">
        <v>0</v>
      </c>
      <c r="F14" s="199">
        <v>0</v>
      </c>
      <c r="G14" s="346">
        <v>0</v>
      </c>
      <c r="H14" s="199">
        <v>0</v>
      </c>
      <c r="I14" s="206">
        <v>0</v>
      </c>
      <c r="J14" s="101"/>
      <c r="O14" s="127"/>
    </row>
    <row r="15" spans="1:15" x14ac:dyDescent="0.2">
      <c r="A15" s="173" t="s">
        <v>62</v>
      </c>
      <c r="B15" s="291">
        <v>0</v>
      </c>
      <c r="C15" s="346">
        <v>0</v>
      </c>
      <c r="D15" s="291">
        <v>0</v>
      </c>
      <c r="E15" s="346">
        <v>0</v>
      </c>
      <c r="F15" s="199">
        <v>0</v>
      </c>
      <c r="G15" s="346">
        <v>0</v>
      </c>
      <c r="H15" s="199">
        <v>0</v>
      </c>
      <c r="I15" s="206">
        <v>0</v>
      </c>
      <c r="J15" s="101"/>
      <c r="O15" s="127"/>
    </row>
    <row r="16" spans="1:15" x14ac:dyDescent="0.2">
      <c r="A16" s="173" t="s">
        <v>37</v>
      </c>
      <c r="B16" s="291">
        <v>133719.16</v>
      </c>
      <c r="C16" s="346">
        <v>3.8785453787903108E-2</v>
      </c>
      <c r="D16" s="291">
        <v>67839.217000000004</v>
      </c>
      <c r="E16" s="346">
        <v>4.3146564810087475E-2</v>
      </c>
      <c r="F16" s="199">
        <v>51145.141000000003</v>
      </c>
      <c r="G16" s="346">
        <v>4.2751340355101607E-2</v>
      </c>
      <c r="H16" s="199">
        <v>252703.51800000001</v>
      </c>
      <c r="I16" s="206">
        <v>4.0651758737146798E-2</v>
      </c>
      <c r="J16" s="101"/>
      <c r="O16" s="127"/>
    </row>
    <row r="17" spans="1:15" x14ac:dyDescent="0.2">
      <c r="A17" s="173" t="s">
        <v>72</v>
      </c>
      <c r="B17" s="291">
        <v>0</v>
      </c>
      <c r="C17" s="346">
        <v>0</v>
      </c>
      <c r="D17" s="291">
        <v>0</v>
      </c>
      <c r="E17" s="346">
        <v>0</v>
      </c>
      <c r="F17" s="199">
        <v>0</v>
      </c>
      <c r="G17" s="346">
        <v>0</v>
      </c>
      <c r="H17" s="199">
        <v>0</v>
      </c>
      <c r="I17" s="206">
        <v>0</v>
      </c>
      <c r="J17" s="101"/>
      <c r="O17" s="127"/>
    </row>
    <row r="18" spans="1:15" x14ac:dyDescent="0.2">
      <c r="A18" s="173" t="s">
        <v>36</v>
      </c>
      <c r="B18" s="291">
        <v>0</v>
      </c>
      <c r="C18" s="346">
        <v>0</v>
      </c>
      <c r="D18" s="291">
        <v>0</v>
      </c>
      <c r="E18" s="346">
        <v>0</v>
      </c>
      <c r="F18" s="199">
        <v>0</v>
      </c>
      <c r="G18" s="346">
        <v>0</v>
      </c>
      <c r="H18" s="199">
        <v>0</v>
      </c>
      <c r="I18" s="206">
        <v>0</v>
      </c>
      <c r="J18" s="101"/>
      <c r="O18" s="127"/>
    </row>
    <row r="19" spans="1:15" x14ac:dyDescent="0.2">
      <c r="A19" s="173" t="s">
        <v>35</v>
      </c>
      <c r="B19" s="291">
        <v>0</v>
      </c>
      <c r="C19" s="346">
        <v>0</v>
      </c>
      <c r="D19" s="291">
        <v>0</v>
      </c>
      <c r="E19" s="346">
        <v>0</v>
      </c>
      <c r="F19" s="199">
        <v>0</v>
      </c>
      <c r="G19" s="346">
        <v>0</v>
      </c>
      <c r="H19" s="199">
        <v>0</v>
      </c>
      <c r="I19" s="206">
        <v>0</v>
      </c>
      <c r="J19" s="101"/>
      <c r="O19" s="127"/>
    </row>
    <row r="20" spans="1:15" x14ac:dyDescent="0.2">
      <c r="A20" s="173" t="s">
        <v>34</v>
      </c>
      <c r="B20" s="291">
        <v>0</v>
      </c>
      <c r="C20" s="346">
        <v>0</v>
      </c>
      <c r="D20" s="291">
        <v>0</v>
      </c>
      <c r="E20" s="346">
        <v>0</v>
      </c>
      <c r="F20" s="199">
        <v>0</v>
      </c>
      <c r="G20" s="346">
        <v>0</v>
      </c>
      <c r="H20" s="199">
        <v>0</v>
      </c>
      <c r="I20" s="206">
        <v>0</v>
      </c>
      <c r="J20" s="101"/>
      <c r="O20" s="127"/>
    </row>
    <row r="21" spans="1:15" x14ac:dyDescent="0.2">
      <c r="A21" s="173" t="s">
        <v>33</v>
      </c>
      <c r="B21" s="291">
        <v>0</v>
      </c>
      <c r="C21" s="346">
        <v>0</v>
      </c>
      <c r="D21" s="291">
        <v>0</v>
      </c>
      <c r="E21" s="346">
        <v>0</v>
      </c>
      <c r="F21" s="199">
        <v>0</v>
      </c>
      <c r="G21" s="346">
        <v>0</v>
      </c>
      <c r="H21" s="199">
        <v>0</v>
      </c>
      <c r="I21" s="206">
        <v>0</v>
      </c>
      <c r="J21" s="101"/>
      <c r="O21" s="127"/>
    </row>
    <row r="22" spans="1:15" x14ac:dyDescent="0.2">
      <c r="A22" s="173" t="s">
        <v>32</v>
      </c>
      <c r="B22" s="291">
        <v>0</v>
      </c>
      <c r="C22" s="346">
        <v>0</v>
      </c>
      <c r="D22" s="291">
        <v>0</v>
      </c>
      <c r="E22" s="346">
        <v>0</v>
      </c>
      <c r="F22" s="199">
        <v>0</v>
      </c>
      <c r="G22" s="346">
        <v>0</v>
      </c>
      <c r="H22" s="199">
        <v>0</v>
      </c>
      <c r="I22" s="206">
        <v>0</v>
      </c>
      <c r="J22" s="101"/>
      <c r="O22" s="127"/>
    </row>
    <row r="23" spans="1:15" x14ac:dyDescent="0.2">
      <c r="A23" s="173" t="s">
        <v>3</v>
      </c>
      <c r="B23" s="291">
        <v>0</v>
      </c>
      <c r="C23" s="346">
        <v>0</v>
      </c>
      <c r="D23" s="291">
        <v>0</v>
      </c>
      <c r="E23" s="346">
        <v>0</v>
      </c>
      <c r="F23" s="199">
        <v>0</v>
      </c>
      <c r="G23" s="346">
        <v>0</v>
      </c>
      <c r="H23" s="199">
        <v>0</v>
      </c>
      <c r="I23" s="206">
        <v>0</v>
      </c>
      <c r="J23" s="101"/>
      <c r="O23" s="127"/>
    </row>
    <row r="24" spans="1:15" x14ac:dyDescent="0.2">
      <c r="A24" s="173" t="s">
        <v>31</v>
      </c>
      <c r="B24" s="291">
        <v>3430.0509999999999</v>
      </c>
      <c r="C24" s="346">
        <v>7.0831407525520723E-2</v>
      </c>
      <c r="D24" s="291">
        <v>371.48099999999999</v>
      </c>
      <c r="E24" s="346">
        <v>5.8666356290239433E-2</v>
      </c>
      <c r="F24" s="199">
        <v>101</v>
      </c>
      <c r="G24" s="346">
        <v>4.0198988975526775E-2</v>
      </c>
      <c r="H24" s="199">
        <v>3902.5320000000002</v>
      </c>
      <c r="I24" s="206">
        <v>6.814249856421746E-2</v>
      </c>
      <c r="J24" s="101"/>
      <c r="O24" s="127"/>
    </row>
    <row r="25" spans="1:15" x14ac:dyDescent="0.2">
      <c r="A25" s="173" t="s">
        <v>30</v>
      </c>
      <c r="B25" s="291">
        <v>124790.08999999998</v>
      </c>
      <c r="C25" s="346">
        <v>6.1567651770819902E-2</v>
      </c>
      <c r="D25" s="291">
        <v>50008.053</v>
      </c>
      <c r="E25" s="346">
        <v>4.9258448100466111E-2</v>
      </c>
      <c r="F25" s="199">
        <v>35769.263999999996</v>
      </c>
      <c r="G25" s="346">
        <v>4.7665983312755324E-2</v>
      </c>
      <c r="H25" s="199">
        <v>210567.40699999998</v>
      </c>
      <c r="I25" s="206">
        <v>5.5521908881829916E-2</v>
      </c>
      <c r="J25" s="101"/>
      <c r="O25" s="98"/>
    </row>
    <row r="26" spans="1:15" ht="13.5" customHeight="1" x14ac:dyDescent="0.2">
      <c r="A26" s="171" t="s">
        <v>291</v>
      </c>
      <c r="B26" s="289">
        <v>261003.155</v>
      </c>
      <c r="C26" s="345">
        <v>3.7221831025917716E-2</v>
      </c>
      <c r="D26" s="289">
        <v>120946.48</v>
      </c>
      <c r="E26" s="345">
        <v>3.5282782748115124E-2</v>
      </c>
      <c r="F26" s="198">
        <v>91551.750999999989</v>
      </c>
      <c r="G26" s="345">
        <v>3.6512187951287751E-2</v>
      </c>
      <c r="H26" s="198">
        <v>473501.386</v>
      </c>
      <c r="I26" s="205">
        <v>3.6571024827639395E-2</v>
      </c>
      <c r="J26" s="10"/>
      <c r="O26" s="78"/>
    </row>
    <row r="27" spans="1:15" ht="12.75" customHeight="1" x14ac:dyDescent="0.2">
      <c r="A27" s="173" t="s">
        <v>26</v>
      </c>
      <c r="B27" s="291">
        <v>46003.077000000005</v>
      </c>
      <c r="C27" s="346">
        <v>2.4792800216928965E-2</v>
      </c>
      <c r="D27" s="291">
        <v>24918.351999999999</v>
      </c>
      <c r="E27" s="346">
        <v>1.7809654803685092E-2</v>
      </c>
      <c r="F27" s="199">
        <v>21271.705000000002</v>
      </c>
      <c r="G27" s="346">
        <v>1.8146496902844301E-2</v>
      </c>
      <c r="H27" s="199">
        <v>92193.134000000005</v>
      </c>
      <c r="I27" s="206">
        <v>2.0825800957919721E-2</v>
      </c>
      <c r="J27" s="101"/>
      <c r="O27" s="78"/>
    </row>
    <row r="28" spans="1:15" ht="12.75" customHeight="1" x14ac:dyDescent="0.2">
      <c r="A28" s="173" t="s">
        <v>0</v>
      </c>
      <c r="B28" s="291">
        <v>3552.145</v>
      </c>
      <c r="C28" s="346">
        <v>2.7477601234950178E-2</v>
      </c>
      <c r="D28" s="291">
        <v>441.45299999999997</v>
      </c>
      <c r="E28" s="346">
        <v>6.8017345822965992E-3</v>
      </c>
      <c r="F28" s="199">
        <v>353.142</v>
      </c>
      <c r="G28" s="346">
        <v>7.3737155527555534E-3</v>
      </c>
      <c r="H28" s="199">
        <v>4346.74</v>
      </c>
      <c r="I28" s="206">
        <v>1.7956600246322941E-2</v>
      </c>
      <c r="J28" s="101"/>
      <c r="O28" s="78"/>
    </row>
    <row r="29" spans="1:15" ht="12.75" customHeight="1" x14ac:dyDescent="0.2">
      <c r="A29" s="173" t="s">
        <v>1</v>
      </c>
      <c r="B29" s="291">
        <v>95.91</v>
      </c>
      <c r="C29" s="346">
        <v>1.4619248820895317E-3</v>
      </c>
      <c r="D29" s="291">
        <v>10.199999999999999</v>
      </c>
      <c r="E29" s="346">
        <v>7.0314931617005598E-4</v>
      </c>
      <c r="F29" s="199">
        <v>6.2</v>
      </c>
      <c r="G29" s="346">
        <v>9.6216488340268699E-4</v>
      </c>
      <c r="H29" s="199">
        <v>112.31</v>
      </c>
      <c r="I29" s="206">
        <v>1.2975526742438153E-3</v>
      </c>
      <c r="J29" s="101"/>
      <c r="O29" s="78"/>
    </row>
    <row r="30" spans="1:15" ht="12.75" customHeight="1" x14ac:dyDescent="0.2">
      <c r="A30" s="173" t="s">
        <v>2</v>
      </c>
      <c r="B30" s="291">
        <v>2019.569</v>
      </c>
      <c r="C30" s="346">
        <v>8.7593611796467769E-2</v>
      </c>
      <c r="D30" s="291">
        <v>168.22200000000001</v>
      </c>
      <c r="E30" s="346">
        <v>2.1754370446582603E-2</v>
      </c>
      <c r="F30" s="199">
        <v>37.045000000000002</v>
      </c>
      <c r="G30" s="346">
        <v>8.9338490021557502E-3</v>
      </c>
      <c r="H30" s="199">
        <v>2224.8360000000002</v>
      </c>
      <c r="I30" s="206">
        <v>6.3684099916468936E-2</v>
      </c>
      <c r="J30" s="101"/>
    </row>
    <row r="31" spans="1:15" x14ac:dyDescent="0.2">
      <c r="A31" s="173" t="s">
        <v>6</v>
      </c>
      <c r="B31" s="291">
        <v>1123.8229999999999</v>
      </c>
      <c r="C31" s="346">
        <v>2.9670661343341134E-2</v>
      </c>
      <c r="D31" s="291">
        <v>659.43399999999997</v>
      </c>
      <c r="E31" s="346">
        <v>3.1826588880071685E-2</v>
      </c>
      <c r="F31" s="199">
        <v>463.80399999999997</v>
      </c>
      <c r="G31" s="346">
        <v>3.4188820470066425E-2</v>
      </c>
      <c r="H31" s="199">
        <v>2247.0609999999997</v>
      </c>
      <c r="I31" s="206">
        <v>3.1139064464608391E-2</v>
      </c>
      <c r="J31" s="101"/>
    </row>
    <row r="32" spans="1:15" x14ac:dyDescent="0.2">
      <c r="A32" s="173" t="s">
        <v>25</v>
      </c>
      <c r="B32" s="291">
        <v>128202.95900000002</v>
      </c>
      <c r="C32" s="346">
        <v>4.2127969593965545E-2</v>
      </c>
      <c r="D32" s="291">
        <v>54174.158999999992</v>
      </c>
      <c r="E32" s="346">
        <v>4.3833052715543747E-2</v>
      </c>
      <c r="F32" s="199">
        <v>40246.158999999992</v>
      </c>
      <c r="G32" s="346">
        <v>4.7873986893090643E-2</v>
      </c>
      <c r="H32" s="199">
        <v>222623.277</v>
      </c>
      <c r="I32" s="206">
        <v>4.3483078499876621E-2</v>
      </c>
      <c r="J32" s="101"/>
    </row>
    <row r="33" spans="1:10" x14ac:dyDescent="0.2">
      <c r="A33" s="173" t="s">
        <v>5</v>
      </c>
      <c r="B33" s="291">
        <v>78384.911999999982</v>
      </c>
      <c r="C33" s="346">
        <v>4.6156788318630064E-2</v>
      </c>
      <c r="D33" s="291">
        <v>39989.820000000007</v>
      </c>
      <c r="E33" s="346">
        <v>6.3491639804295188E-2</v>
      </c>
      <c r="F33" s="199">
        <v>28935.156000000003</v>
      </c>
      <c r="G33" s="346">
        <v>7.7797329458868844E-2</v>
      </c>
      <c r="H33" s="199">
        <v>147309.88799999998</v>
      </c>
      <c r="I33" s="206">
        <v>5.4559110478193833E-2</v>
      </c>
      <c r="J33" s="101"/>
    </row>
    <row r="34" spans="1:10" x14ac:dyDescent="0.2">
      <c r="A34" s="173" t="s">
        <v>3</v>
      </c>
      <c r="B34" s="291">
        <v>1620.76</v>
      </c>
      <c r="C34" s="346">
        <v>1.0169509604582168E-2</v>
      </c>
      <c r="D34" s="291">
        <v>584.84</v>
      </c>
      <c r="E34" s="346">
        <v>1.060576174454734E-2</v>
      </c>
      <c r="F34" s="199">
        <v>238.54</v>
      </c>
      <c r="G34" s="346">
        <v>4.7177771852812567E-3</v>
      </c>
      <c r="H34" s="199">
        <v>2444.14</v>
      </c>
      <c r="I34" s="206">
        <v>9.2203860202086617E-3</v>
      </c>
      <c r="J34" s="101"/>
    </row>
    <row r="35" spans="1:10" ht="10.95" customHeight="1" x14ac:dyDescent="0.2">
      <c r="A35" s="193" t="s">
        <v>170</v>
      </c>
      <c r="B35" s="71"/>
      <c r="C35" s="8"/>
      <c r="E35" s="103"/>
      <c r="F35" s="103"/>
      <c r="G35" s="103"/>
      <c r="I35" s="3"/>
    </row>
    <row r="36" spans="1:10" x14ac:dyDescent="0.2">
      <c r="A36" s="193"/>
      <c r="B36" s="71"/>
    </row>
    <row r="37" spans="1:10" x14ac:dyDescent="0.2">
      <c r="B37" s="78"/>
      <c r="C37" s="78"/>
    </row>
    <row r="38" spans="1:10" x14ac:dyDescent="0.2">
      <c r="A38" s="103" t="s">
        <v>166</v>
      </c>
      <c r="B38" s="104">
        <f>+I7</f>
        <v>3.039321353341665E-2</v>
      </c>
      <c r="C38" s="93" t="str">
        <f>+B5</f>
        <v>Duben</v>
      </c>
      <c r="D38" s="103" t="str">
        <f>+D5</f>
        <v>Květen</v>
      </c>
      <c r="E38" s="103" t="str">
        <f>+F5</f>
        <v>Červen</v>
      </c>
    </row>
    <row r="39" spans="1:10" x14ac:dyDescent="0.2">
      <c r="A39" s="103" t="s">
        <v>59</v>
      </c>
      <c r="B39" s="104">
        <f t="shared" ref="B39:B40" si="0">+I8</f>
        <v>3.9355628361497967E-2</v>
      </c>
      <c r="C39" s="93"/>
      <c r="D39" s="103"/>
      <c r="E39" s="103"/>
      <c r="H39" s="116"/>
    </row>
    <row r="40" spans="1:10" x14ac:dyDescent="0.2">
      <c r="A40" s="103" t="s">
        <v>116</v>
      </c>
      <c r="B40" s="104">
        <f t="shared" si="0"/>
        <v>3.4704170241132086E-2</v>
      </c>
      <c r="C40" s="93"/>
      <c r="D40" s="103"/>
      <c r="E40" s="103"/>
      <c r="H40" s="116"/>
    </row>
    <row r="41" spans="1:10" x14ac:dyDescent="0.2">
      <c r="B41" s="78"/>
      <c r="C41" s="78"/>
      <c r="H41" s="116"/>
    </row>
  </sheetData>
  <mergeCells count="5">
    <mergeCell ref="B5:C5"/>
    <mergeCell ref="D5:E5"/>
    <mergeCell ref="F5:G5"/>
    <mergeCell ref="H5:I5"/>
    <mergeCell ref="A5:A6"/>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{120D5AF3-226C-4B46-8117-6405F4270606}</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120D5AF3-226C-4B46-8117-6405F4270606}">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39"/>
  <dimension ref="A1:O42"/>
  <sheetViews>
    <sheetView showGridLines="0" view="pageBreakPreview" zoomScaleNormal="70" zoomScaleSheetLayoutView="100" workbookViewId="0">
      <selection activeCell="L46" sqref="L46"/>
    </sheetView>
  </sheetViews>
  <sheetFormatPr defaultColWidth="9.109375" defaultRowHeight="11.4" x14ac:dyDescent="0.2"/>
  <cols>
    <col min="1" max="1" width="31.6640625" style="74" customWidth="1"/>
    <col min="2" max="9" width="13.33203125" style="74" customWidth="1"/>
    <col min="10" max="15" width="9.109375" style="74" customWidth="1"/>
    <col min="16" max="16384" width="9.109375" style="74"/>
  </cols>
  <sheetData>
    <row r="1" spans="1:15" ht="17.399999999999999" x14ac:dyDescent="0.3">
      <c r="A1" s="243" t="s">
        <v>280</v>
      </c>
      <c r="I1" s="246" t="str">
        <f>'3'!N1</f>
        <v>II. čtvrtletí 2022</v>
      </c>
    </row>
    <row r="2" spans="1:15" ht="1.5" customHeight="1" x14ac:dyDescent="0.2">
      <c r="E2" s="103"/>
      <c r="F2" s="103"/>
      <c r="G2" s="103"/>
    </row>
    <row r="3" spans="1:15" ht="12" customHeight="1" x14ac:dyDescent="0.2">
      <c r="E3" s="103"/>
      <c r="F3" s="103"/>
      <c r="G3" s="103"/>
    </row>
    <row r="4" spans="1:15" ht="12" x14ac:dyDescent="0.25">
      <c r="A4" s="7"/>
      <c r="B4" s="126"/>
      <c r="C4" s="126"/>
      <c r="D4" s="126"/>
    </row>
    <row r="5" spans="1:15" ht="12.75" customHeight="1" x14ac:dyDescent="0.2">
      <c r="A5" s="385">
        <v>2022</v>
      </c>
      <c r="B5" s="368" t="s">
        <v>11</v>
      </c>
      <c r="C5" s="370"/>
      <c r="D5" s="368" t="s">
        <v>12</v>
      </c>
      <c r="E5" s="370"/>
      <c r="F5" s="368" t="s">
        <v>13</v>
      </c>
      <c r="G5" s="370"/>
      <c r="H5" s="368" t="s">
        <v>7</v>
      </c>
      <c r="I5" s="369"/>
    </row>
    <row r="6" spans="1:15" ht="12" x14ac:dyDescent="0.2">
      <c r="A6" s="386"/>
      <c r="B6" s="283" t="s">
        <v>295</v>
      </c>
      <c r="C6" s="284" t="s">
        <v>296</v>
      </c>
      <c r="D6" s="283" t="s">
        <v>295</v>
      </c>
      <c r="E6" s="284" t="s">
        <v>296</v>
      </c>
      <c r="F6" s="283" t="s">
        <v>295</v>
      </c>
      <c r="G6" s="284" t="s">
        <v>296</v>
      </c>
      <c r="H6" s="283" t="s">
        <v>295</v>
      </c>
      <c r="I6" s="302" t="s">
        <v>296</v>
      </c>
      <c r="J6" s="109"/>
      <c r="O6" s="109"/>
    </row>
    <row r="7" spans="1:15" ht="13.2" x14ac:dyDescent="0.2">
      <c r="A7" s="170" t="s">
        <v>200</v>
      </c>
      <c r="B7" s="289">
        <v>3706.7679999999991</v>
      </c>
      <c r="C7" s="345">
        <v>9.6242962597117371E-2</v>
      </c>
      <c r="D7" s="198">
        <v>3706.7679999999991</v>
      </c>
      <c r="E7" s="345">
        <v>9.6243262461690779E-2</v>
      </c>
      <c r="F7" s="289">
        <v>3706.7579999999998</v>
      </c>
      <c r="G7" s="345">
        <v>9.6529775761800524E-2</v>
      </c>
      <c r="H7" s="198">
        <v>3706.7579999999998</v>
      </c>
      <c r="I7" s="204">
        <v>9.6529775761800524E-2</v>
      </c>
      <c r="J7" s="111"/>
      <c r="O7" s="60"/>
    </row>
    <row r="8" spans="1:15" ht="12" x14ac:dyDescent="0.2">
      <c r="A8" s="170" t="s">
        <v>161</v>
      </c>
      <c r="B8" s="289">
        <v>607069.87290645705</v>
      </c>
      <c r="C8" s="345">
        <v>4.538071355019227E-2</v>
      </c>
      <c r="D8" s="198">
        <v>306453.77643572621</v>
      </c>
      <c r="E8" s="345">
        <v>3.2929906492735805E-2</v>
      </c>
      <c r="F8" s="289">
        <v>246126.35217421682</v>
      </c>
      <c r="G8" s="345">
        <v>3.1306875285223336E-2</v>
      </c>
      <c r="H8" s="198">
        <v>1159650.0015164001</v>
      </c>
      <c r="I8" s="204">
        <v>3.796499173461524E-2</v>
      </c>
      <c r="J8" s="111"/>
      <c r="O8" s="60"/>
    </row>
    <row r="9" spans="1:15" ht="12" x14ac:dyDescent="0.2">
      <c r="A9" s="170" t="s">
        <v>162</v>
      </c>
      <c r="B9" s="289">
        <v>373864.30311664939</v>
      </c>
      <c r="C9" s="345">
        <v>4.8440855366081156E-2</v>
      </c>
      <c r="D9" s="198">
        <v>126403.53589571794</v>
      </c>
      <c r="E9" s="345">
        <v>3.2051439524100375E-2</v>
      </c>
      <c r="F9" s="289">
        <v>83530.758541997086</v>
      </c>
      <c r="G9" s="345">
        <v>2.7987722677325001E-2</v>
      </c>
      <c r="H9" s="198">
        <v>583798.59755436436</v>
      </c>
      <c r="I9" s="205">
        <v>3.9859868168609487E-2</v>
      </c>
      <c r="J9" s="101"/>
      <c r="O9" s="104"/>
    </row>
    <row r="10" spans="1:15" x14ac:dyDescent="0.2">
      <c r="A10" s="173" t="s">
        <v>40</v>
      </c>
      <c r="B10" s="291">
        <v>3405.3389999999999</v>
      </c>
      <c r="C10" s="346">
        <v>4.4948435120921422E-3</v>
      </c>
      <c r="D10" s="199">
        <v>1062.3240000000001</v>
      </c>
      <c r="E10" s="346">
        <v>2.2213725217613369E-3</v>
      </c>
      <c r="F10" s="291">
        <v>419.09399999999999</v>
      </c>
      <c r="G10" s="346">
        <v>1.2428918712453418E-3</v>
      </c>
      <c r="H10" s="199">
        <v>4886.7570000000005</v>
      </c>
      <c r="I10" s="206">
        <v>3.106585714523291E-3</v>
      </c>
      <c r="J10" s="101"/>
      <c r="O10" s="127"/>
    </row>
    <row r="11" spans="1:15" x14ac:dyDescent="0.2">
      <c r="A11" s="173" t="s">
        <v>39</v>
      </c>
      <c r="B11" s="291">
        <v>5232.3570000000009</v>
      </c>
      <c r="C11" s="346">
        <v>9.7390284124398901E-2</v>
      </c>
      <c r="D11" s="199">
        <v>2851.5350000000003</v>
      </c>
      <c r="E11" s="346">
        <v>7.3160628647723894E-2</v>
      </c>
      <c r="F11" s="291">
        <v>2918.0940000000001</v>
      </c>
      <c r="G11" s="346">
        <v>9.3062292450346279E-2</v>
      </c>
      <c r="H11" s="199">
        <v>11001.986000000001</v>
      </c>
      <c r="I11" s="206">
        <v>8.8683948440431287E-2</v>
      </c>
      <c r="J11" s="101"/>
      <c r="O11" s="127"/>
    </row>
    <row r="12" spans="1:15" x14ac:dyDescent="0.2">
      <c r="A12" s="173" t="s">
        <v>38</v>
      </c>
      <c r="B12" s="291">
        <v>0</v>
      </c>
      <c r="C12" s="346">
        <v>0</v>
      </c>
      <c r="D12" s="199">
        <v>0</v>
      </c>
      <c r="E12" s="346">
        <v>0</v>
      </c>
      <c r="F12" s="291">
        <v>0</v>
      </c>
      <c r="G12" s="346">
        <v>0</v>
      </c>
      <c r="H12" s="199">
        <v>0</v>
      </c>
      <c r="I12" s="206">
        <v>0</v>
      </c>
      <c r="J12" s="101"/>
      <c r="O12" s="127"/>
    </row>
    <row r="13" spans="1:15" x14ac:dyDescent="0.2">
      <c r="A13" s="173" t="s">
        <v>60</v>
      </c>
      <c r="B13" s="291">
        <v>3905</v>
      </c>
      <c r="C13" s="346">
        <v>0.902264325323475</v>
      </c>
      <c r="D13" s="199">
        <v>2208</v>
      </c>
      <c r="E13" s="346">
        <v>0.80836896185362528</v>
      </c>
      <c r="F13" s="291">
        <v>1760</v>
      </c>
      <c r="G13" s="346">
        <v>0.70221581006977474</v>
      </c>
      <c r="H13" s="199">
        <v>7873</v>
      </c>
      <c r="I13" s="206">
        <v>0.82303812612000815</v>
      </c>
      <c r="J13" s="101"/>
      <c r="O13" s="127"/>
    </row>
    <row r="14" spans="1:15" x14ac:dyDescent="0.2">
      <c r="A14" s="173" t="s">
        <v>61</v>
      </c>
      <c r="B14" s="291">
        <v>0</v>
      </c>
      <c r="C14" s="346">
        <v>0</v>
      </c>
      <c r="D14" s="199">
        <v>0</v>
      </c>
      <c r="E14" s="346">
        <v>0</v>
      </c>
      <c r="F14" s="291">
        <v>0</v>
      </c>
      <c r="G14" s="346">
        <v>0</v>
      </c>
      <c r="H14" s="199">
        <v>0</v>
      </c>
      <c r="I14" s="206">
        <v>0</v>
      </c>
      <c r="J14" s="101"/>
      <c r="O14" s="127"/>
    </row>
    <row r="15" spans="1:15" x14ac:dyDescent="0.2">
      <c r="A15" s="173" t="s">
        <v>62</v>
      </c>
      <c r="B15" s="291">
        <v>0</v>
      </c>
      <c r="C15" s="346">
        <v>0</v>
      </c>
      <c r="D15" s="199">
        <v>0</v>
      </c>
      <c r="E15" s="346">
        <v>0</v>
      </c>
      <c r="F15" s="291">
        <v>0</v>
      </c>
      <c r="G15" s="346">
        <v>0</v>
      </c>
      <c r="H15" s="199">
        <v>0</v>
      </c>
      <c r="I15" s="206">
        <v>0</v>
      </c>
      <c r="J15" s="101"/>
      <c r="O15" s="127"/>
    </row>
    <row r="16" spans="1:15" x14ac:dyDescent="0.2">
      <c r="A16" s="173" t="s">
        <v>37</v>
      </c>
      <c r="B16" s="291">
        <v>322078.217</v>
      </c>
      <c r="C16" s="346">
        <v>9.3419296094469403E-2</v>
      </c>
      <c r="D16" s="199">
        <v>103574.717</v>
      </c>
      <c r="E16" s="346">
        <v>6.5874776233442803E-2</v>
      </c>
      <c r="F16" s="291">
        <v>66037.84599999999</v>
      </c>
      <c r="G16" s="346">
        <v>5.5199895346144112E-2</v>
      </c>
      <c r="H16" s="199">
        <v>491690.78</v>
      </c>
      <c r="I16" s="206">
        <v>7.9097018989025408E-2</v>
      </c>
      <c r="J16" s="101"/>
      <c r="O16" s="127"/>
    </row>
    <row r="17" spans="1:15" x14ac:dyDescent="0.2">
      <c r="A17" s="173" t="s">
        <v>72</v>
      </c>
      <c r="B17" s="291">
        <v>0</v>
      </c>
      <c r="C17" s="346">
        <v>0</v>
      </c>
      <c r="D17" s="199">
        <v>0</v>
      </c>
      <c r="E17" s="346">
        <v>0</v>
      </c>
      <c r="F17" s="291">
        <v>0</v>
      </c>
      <c r="G17" s="346">
        <v>0</v>
      </c>
      <c r="H17" s="199">
        <v>0</v>
      </c>
      <c r="I17" s="206">
        <v>0</v>
      </c>
      <c r="J17" s="101"/>
      <c r="O17" s="127"/>
    </row>
    <row r="18" spans="1:15" x14ac:dyDescent="0.2">
      <c r="A18" s="173" t="s">
        <v>36</v>
      </c>
      <c r="B18" s="291">
        <v>0</v>
      </c>
      <c r="C18" s="346">
        <v>0</v>
      </c>
      <c r="D18" s="199">
        <v>0</v>
      </c>
      <c r="E18" s="346">
        <v>0</v>
      </c>
      <c r="F18" s="291">
        <v>0</v>
      </c>
      <c r="G18" s="346">
        <v>0</v>
      </c>
      <c r="H18" s="199">
        <v>0</v>
      </c>
      <c r="I18" s="206">
        <v>0</v>
      </c>
      <c r="J18" s="101"/>
      <c r="O18" s="127"/>
    </row>
    <row r="19" spans="1:15" x14ac:dyDescent="0.2">
      <c r="A19" s="173" t="s">
        <v>35</v>
      </c>
      <c r="B19" s="291">
        <v>3268</v>
      </c>
      <c r="C19" s="346">
        <v>4.5909670980363505E-2</v>
      </c>
      <c r="D19" s="199">
        <v>1274</v>
      </c>
      <c r="E19" s="346">
        <v>1.7344231882305911E-2</v>
      </c>
      <c r="F19" s="291">
        <v>1198</v>
      </c>
      <c r="G19" s="346">
        <v>1.5227307926989505E-2</v>
      </c>
      <c r="H19" s="199">
        <v>5740</v>
      </c>
      <c r="I19" s="206">
        <v>2.5704003204599576E-2</v>
      </c>
      <c r="J19" s="101"/>
      <c r="O19" s="127"/>
    </row>
    <row r="20" spans="1:15" x14ac:dyDescent="0.2">
      <c r="A20" s="173" t="s">
        <v>34</v>
      </c>
      <c r="B20" s="291">
        <v>0</v>
      </c>
      <c r="C20" s="346">
        <v>0</v>
      </c>
      <c r="D20" s="199">
        <v>0</v>
      </c>
      <c r="E20" s="346">
        <v>0</v>
      </c>
      <c r="F20" s="291">
        <v>0</v>
      </c>
      <c r="G20" s="346">
        <v>0</v>
      </c>
      <c r="H20" s="199">
        <v>0</v>
      </c>
      <c r="I20" s="206">
        <v>0</v>
      </c>
      <c r="J20" s="101"/>
      <c r="O20" s="127"/>
    </row>
    <row r="21" spans="1:15" x14ac:dyDescent="0.2">
      <c r="A21" s="173" t="s">
        <v>33</v>
      </c>
      <c r="B21" s="291">
        <v>0</v>
      </c>
      <c r="C21" s="346">
        <v>0</v>
      </c>
      <c r="D21" s="199">
        <v>0</v>
      </c>
      <c r="E21" s="346">
        <v>0</v>
      </c>
      <c r="F21" s="291">
        <v>0</v>
      </c>
      <c r="G21" s="346">
        <v>0</v>
      </c>
      <c r="H21" s="199">
        <v>0</v>
      </c>
      <c r="I21" s="206">
        <v>0</v>
      </c>
      <c r="J21" s="101"/>
      <c r="O21" s="127"/>
    </row>
    <row r="22" spans="1:15" x14ac:dyDescent="0.2">
      <c r="A22" s="173" t="s">
        <v>32</v>
      </c>
      <c r="B22" s="291">
        <v>0</v>
      </c>
      <c r="C22" s="346">
        <v>0</v>
      </c>
      <c r="D22" s="199">
        <v>0</v>
      </c>
      <c r="E22" s="346">
        <v>0</v>
      </c>
      <c r="F22" s="291">
        <v>0</v>
      </c>
      <c r="G22" s="346">
        <v>0</v>
      </c>
      <c r="H22" s="199">
        <v>0</v>
      </c>
      <c r="I22" s="206">
        <v>0</v>
      </c>
      <c r="J22" s="101"/>
      <c r="O22" s="127"/>
    </row>
    <row r="23" spans="1:15" x14ac:dyDescent="0.2">
      <c r="A23" s="173" t="s">
        <v>3</v>
      </c>
      <c r="B23" s="291">
        <v>0</v>
      </c>
      <c r="C23" s="346">
        <v>0</v>
      </c>
      <c r="D23" s="199">
        <v>0</v>
      </c>
      <c r="E23" s="346">
        <v>0</v>
      </c>
      <c r="F23" s="291">
        <v>0</v>
      </c>
      <c r="G23" s="346">
        <v>0</v>
      </c>
      <c r="H23" s="199">
        <v>0</v>
      </c>
      <c r="I23" s="206">
        <v>0</v>
      </c>
      <c r="J23" s="101"/>
      <c r="O23" s="127"/>
    </row>
    <row r="24" spans="1:15" x14ac:dyDescent="0.2">
      <c r="A24" s="173" t="s">
        <v>31</v>
      </c>
      <c r="B24" s="291">
        <v>29.806999999999999</v>
      </c>
      <c r="C24" s="346">
        <v>6.155219744876085E-4</v>
      </c>
      <c r="D24" s="199">
        <v>20.715</v>
      </c>
      <c r="E24" s="346">
        <v>3.2714286075258489E-3</v>
      </c>
      <c r="F24" s="291">
        <v>21.143999999999998</v>
      </c>
      <c r="G24" s="346">
        <v>8.4155190385993874E-3</v>
      </c>
      <c r="H24" s="199">
        <v>71.665999999999997</v>
      </c>
      <c r="I24" s="206">
        <v>1.2513671385918704E-3</v>
      </c>
      <c r="J24" s="101"/>
      <c r="O24" s="127"/>
    </row>
    <row r="25" spans="1:15" x14ac:dyDescent="0.2">
      <c r="A25" s="173" t="s">
        <v>30</v>
      </c>
      <c r="B25" s="291">
        <v>35945.583116649446</v>
      </c>
      <c r="C25" s="346">
        <v>1.7734462280017082E-2</v>
      </c>
      <c r="D25" s="199">
        <v>15412.244895717946</v>
      </c>
      <c r="E25" s="346">
        <v>1.5181220218819482E-2</v>
      </c>
      <c r="F25" s="291">
        <v>11176.580541997104</v>
      </c>
      <c r="G25" s="346">
        <v>1.4893868143568731E-2</v>
      </c>
      <c r="H25" s="199">
        <v>62534.408554364491</v>
      </c>
      <c r="I25" s="206">
        <v>1.6488922873683632E-2</v>
      </c>
      <c r="J25" s="101"/>
      <c r="O25" s="98"/>
    </row>
    <row r="26" spans="1:15" ht="13.5" customHeight="1" x14ac:dyDescent="0.2">
      <c r="A26" s="171" t="s">
        <v>292</v>
      </c>
      <c r="B26" s="289">
        <v>-105648.3</v>
      </c>
      <c r="C26" s="345"/>
      <c r="D26" s="198">
        <v>-33824.720999999998</v>
      </c>
      <c r="E26" s="345"/>
      <c r="F26" s="289">
        <v>-22663.599999999999</v>
      </c>
      <c r="G26" s="345"/>
      <c r="H26" s="198">
        <v>-162136.62100000001</v>
      </c>
      <c r="I26" s="205"/>
      <c r="J26" s="10"/>
      <c r="O26" s="78"/>
    </row>
    <row r="27" spans="1:15" ht="13.5" customHeight="1" x14ac:dyDescent="0.2">
      <c r="A27" s="171" t="s">
        <v>291</v>
      </c>
      <c r="B27" s="289">
        <v>259865.18311664945</v>
      </c>
      <c r="C27" s="345">
        <v>3.7059544109675956E-2</v>
      </c>
      <c r="D27" s="198">
        <v>87678.299895717966</v>
      </c>
      <c r="E27" s="345">
        <v>2.5577713439404785E-2</v>
      </c>
      <c r="F27" s="289">
        <v>57728.348541997104</v>
      </c>
      <c r="G27" s="345">
        <v>2.3022916427702697E-2</v>
      </c>
      <c r="H27" s="198">
        <v>405271.83155436447</v>
      </c>
      <c r="I27" s="205">
        <v>3.1301294255805107E-2</v>
      </c>
      <c r="J27" s="10"/>
      <c r="O27" s="78"/>
    </row>
    <row r="28" spans="1:15" ht="12.75" customHeight="1" x14ac:dyDescent="0.2">
      <c r="A28" s="173" t="s">
        <v>26</v>
      </c>
      <c r="B28" s="291">
        <v>39096.457999999999</v>
      </c>
      <c r="C28" s="346">
        <v>2.107056170141736E-2</v>
      </c>
      <c r="D28" s="199">
        <v>14957.566999999999</v>
      </c>
      <c r="E28" s="346">
        <v>1.0690478446286962E-2</v>
      </c>
      <c r="F28" s="291">
        <v>9181.4560000000019</v>
      </c>
      <c r="G28" s="346">
        <v>7.8325297792349625E-3</v>
      </c>
      <c r="H28" s="199">
        <v>63235.481</v>
      </c>
      <c r="I28" s="206">
        <v>1.428446440256944E-2</v>
      </c>
      <c r="J28" s="101"/>
      <c r="O28" s="78"/>
    </row>
    <row r="29" spans="1:15" ht="12.75" customHeight="1" x14ac:dyDescent="0.2">
      <c r="A29" s="173" t="s">
        <v>0</v>
      </c>
      <c r="B29" s="291">
        <v>2743.6</v>
      </c>
      <c r="C29" s="346">
        <v>2.1223105123301358E-2</v>
      </c>
      <c r="D29" s="199">
        <v>1281.4000000000001</v>
      </c>
      <c r="E29" s="346">
        <v>1.9743308333514242E-2</v>
      </c>
      <c r="F29" s="291">
        <v>1081.7</v>
      </c>
      <c r="G29" s="346">
        <v>2.258623475376954E-2</v>
      </c>
      <c r="H29" s="199">
        <v>5106.7</v>
      </c>
      <c r="I29" s="206">
        <v>2.1096032998959537E-2</v>
      </c>
      <c r="J29" s="101"/>
      <c r="O29" s="78"/>
    </row>
    <row r="30" spans="1:15" ht="12.75" customHeight="1" x14ac:dyDescent="0.2">
      <c r="A30" s="173" t="s">
        <v>1</v>
      </c>
      <c r="B30" s="291">
        <v>5514.2</v>
      </c>
      <c r="C30" s="346">
        <v>8.4051154048775903E-2</v>
      </c>
      <c r="D30" s="199">
        <v>1069.2</v>
      </c>
      <c r="E30" s="346">
        <v>7.370659302441411E-2</v>
      </c>
      <c r="F30" s="291">
        <v>446.7</v>
      </c>
      <c r="G30" s="346">
        <v>6.93224279703194E-2</v>
      </c>
      <c r="H30" s="199">
        <v>7030.0999999999995</v>
      </c>
      <c r="I30" s="206">
        <v>8.1220951430873864E-2</v>
      </c>
      <c r="J30" s="101"/>
      <c r="O30" s="78"/>
    </row>
    <row r="31" spans="1:15" ht="12.75" customHeight="1" x14ac:dyDescent="0.2">
      <c r="A31" s="173" t="s">
        <v>2</v>
      </c>
      <c r="B31" s="291">
        <v>2090.5460000000003</v>
      </c>
      <c r="C31" s="346">
        <v>9.067205664508543E-2</v>
      </c>
      <c r="D31" s="199">
        <v>464.34100000000001</v>
      </c>
      <c r="E31" s="346">
        <v>6.0048305973871507E-2</v>
      </c>
      <c r="F31" s="291">
        <v>265.23699999999997</v>
      </c>
      <c r="G31" s="346">
        <v>6.3965104812654439E-2</v>
      </c>
      <c r="H31" s="199">
        <v>2820.1240000000003</v>
      </c>
      <c r="I31" s="206">
        <v>8.0723729116587484E-2</v>
      </c>
      <c r="J31" s="101"/>
    </row>
    <row r="32" spans="1:15" x14ac:dyDescent="0.2">
      <c r="A32" s="173" t="s">
        <v>6</v>
      </c>
      <c r="B32" s="291">
        <v>4956.76</v>
      </c>
      <c r="C32" s="346">
        <v>0.13086611265316658</v>
      </c>
      <c r="D32" s="199">
        <v>2463.13</v>
      </c>
      <c r="E32" s="346">
        <v>0.11887925989283382</v>
      </c>
      <c r="F32" s="291">
        <v>2617.3399999999997</v>
      </c>
      <c r="G32" s="346">
        <v>0.19293444508698429</v>
      </c>
      <c r="H32" s="199">
        <v>10037.23</v>
      </c>
      <c r="I32" s="206">
        <v>0.13909277585971244</v>
      </c>
      <c r="J32" s="101"/>
    </row>
    <row r="33" spans="1:10" x14ac:dyDescent="0.2">
      <c r="A33" s="173" t="s">
        <v>25</v>
      </c>
      <c r="B33" s="291">
        <v>112065.48411664946</v>
      </c>
      <c r="C33" s="346">
        <v>3.6825135271637811E-2</v>
      </c>
      <c r="D33" s="199">
        <v>41485.412895717956</v>
      </c>
      <c r="E33" s="346">
        <v>3.3566414762139708E-2</v>
      </c>
      <c r="F33" s="291">
        <v>28684.323541997106</v>
      </c>
      <c r="G33" s="346">
        <v>3.412084440869851E-2</v>
      </c>
      <c r="H33" s="199">
        <v>182235.22055436453</v>
      </c>
      <c r="I33" s="206">
        <v>3.5594428882689391E-2</v>
      </c>
      <c r="J33" s="101"/>
    </row>
    <row r="34" spans="1:10" x14ac:dyDescent="0.2">
      <c r="A34" s="173" t="s">
        <v>5</v>
      </c>
      <c r="B34" s="291">
        <v>74336.071000000011</v>
      </c>
      <c r="C34" s="346">
        <v>4.3772636927699254E-2</v>
      </c>
      <c r="D34" s="199">
        <v>21558.506000000005</v>
      </c>
      <c r="E34" s="346">
        <v>3.4228333552657565E-2</v>
      </c>
      <c r="F34" s="291">
        <v>12804.744999999999</v>
      </c>
      <c r="G34" s="346">
        <v>3.4427841529584405E-2</v>
      </c>
      <c r="H34" s="199">
        <v>108699.32200000001</v>
      </c>
      <c r="I34" s="206">
        <v>4.0258928972254512E-2</v>
      </c>
      <c r="J34" s="101"/>
    </row>
    <row r="35" spans="1:10" x14ac:dyDescent="0.2">
      <c r="A35" s="173" t="s">
        <v>3</v>
      </c>
      <c r="B35" s="291">
        <v>19062.064000000002</v>
      </c>
      <c r="C35" s="346">
        <v>0.11960552020728546</v>
      </c>
      <c r="D35" s="199">
        <v>4398.7430000000004</v>
      </c>
      <c r="E35" s="346">
        <v>7.9768860258353419E-2</v>
      </c>
      <c r="F35" s="291">
        <v>2646.8470000000002</v>
      </c>
      <c r="G35" s="346">
        <v>5.2348597256351721E-2</v>
      </c>
      <c r="H35" s="199">
        <v>26107.654000000002</v>
      </c>
      <c r="I35" s="206">
        <v>9.8489713339679708E-2</v>
      </c>
      <c r="J35" s="101"/>
    </row>
    <row r="36" spans="1:10" x14ac:dyDescent="0.2">
      <c r="A36" s="193" t="s">
        <v>171</v>
      </c>
      <c r="B36" s="71"/>
      <c r="C36" s="8"/>
      <c r="E36" s="103"/>
      <c r="F36" s="103"/>
      <c r="G36" s="103"/>
      <c r="I36" s="3"/>
    </row>
    <row r="37" spans="1:10" x14ac:dyDescent="0.2">
      <c r="A37" s="193"/>
      <c r="B37" s="71"/>
    </row>
    <row r="38" spans="1:10" x14ac:dyDescent="0.2">
      <c r="A38" s="103" t="s">
        <v>166</v>
      </c>
      <c r="B38" s="104">
        <f>+I7</f>
        <v>9.6529775761800524E-2</v>
      </c>
      <c r="C38" s="93" t="str">
        <f>+B5</f>
        <v>Duben</v>
      </c>
      <c r="D38" s="103" t="str">
        <f>+D5</f>
        <v>Květen</v>
      </c>
      <c r="E38" s="103" t="str">
        <f>+F5</f>
        <v>Červen</v>
      </c>
    </row>
    <row r="39" spans="1:10" x14ac:dyDescent="0.2">
      <c r="A39" s="103" t="s">
        <v>59</v>
      </c>
      <c r="B39" s="104">
        <f t="shared" ref="B39:B40" si="0">+I8</f>
        <v>3.796499173461524E-2</v>
      </c>
      <c r="C39" s="93"/>
      <c r="D39" s="103"/>
      <c r="E39" s="103"/>
    </row>
    <row r="40" spans="1:10" x14ac:dyDescent="0.2">
      <c r="A40" s="103" t="s">
        <v>116</v>
      </c>
      <c r="B40" s="104">
        <f t="shared" si="0"/>
        <v>3.9859868168609487E-2</v>
      </c>
      <c r="C40" s="93"/>
      <c r="D40" s="103"/>
      <c r="E40" s="103"/>
      <c r="H40" s="116"/>
    </row>
    <row r="41" spans="1:10" ht="12" x14ac:dyDescent="0.25">
      <c r="B41" s="120"/>
      <c r="C41" s="120"/>
      <c r="H41" s="116"/>
    </row>
    <row r="42" spans="1:10" x14ac:dyDescent="0.2">
      <c r="B42" s="78"/>
      <c r="C42" s="78"/>
      <c r="H42" s="116"/>
    </row>
  </sheetData>
  <mergeCells count="5">
    <mergeCell ref="B5:C5"/>
    <mergeCell ref="D5:E5"/>
    <mergeCell ref="F5:G5"/>
    <mergeCell ref="H5:I5"/>
    <mergeCell ref="A5:A6"/>
  </mergeCells>
  <conditionalFormatting sqref="C10:C25 C28:C35 E10:E25 E28:E35 G10:G25 G28:G35 I10:I25 I28:I35">
    <cfRule type="dataBar" priority="1">
      <dataBar>
        <cfvo type="num" val="0"/>
        <cfvo type="num" val="1"/>
        <color theme="9"/>
      </dataBar>
      <extLst>
        <ext xmlns:x14="http://schemas.microsoft.com/office/spreadsheetml/2009/9/main" uri="{B025F937-C7B1-47D3-B67F-A62EFF666E3E}">
          <x14:id>{5E295BF7-E565-466F-8F21-1E116498E39C}</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5E295BF7-E565-466F-8F21-1E116498E39C}">
            <x14:dataBar minLength="0" maxLength="100" gradient="0" direction="rightToLeft">
              <x14:cfvo type="num">
                <xm:f>0</xm:f>
              </x14:cfvo>
              <x14:cfvo type="num">
                <xm:f>1</xm:f>
              </x14:cfvo>
              <x14:negativeFillColor rgb="FFFF0000"/>
              <x14:axisColor rgb="FF000000"/>
            </x14:dataBar>
          </x14:cfRule>
          <xm:sqref>C10:C25 C28:C35 E10:E25 E28:E35 G10:G25 G28:G35 I10:I25 I28:I35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0"/>
  <dimension ref="A1:H40"/>
  <sheetViews>
    <sheetView showGridLines="0" view="pageBreakPreview" zoomScaleNormal="70" zoomScaleSheetLayoutView="100" workbookViewId="0">
      <selection activeCell="F19" sqref="F19"/>
    </sheetView>
  </sheetViews>
  <sheetFormatPr defaultColWidth="9.109375" defaultRowHeight="11.4" x14ac:dyDescent="0.2"/>
  <cols>
    <col min="1" max="1" width="9" style="74" customWidth="1"/>
    <col min="2" max="2" width="90.44140625" style="74" customWidth="1"/>
    <col min="3" max="5" width="9.109375" style="74" customWidth="1"/>
    <col min="6" max="16384" width="9.109375" style="74"/>
  </cols>
  <sheetData>
    <row r="1" spans="1:4" s="82" customFormat="1" ht="21" x14ac:dyDescent="0.3">
      <c r="A1" s="176" t="s">
        <v>317</v>
      </c>
    </row>
    <row r="2" spans="1:4" ht="4.5" customHeight="1" x14ac:dyDescent="0.2"/>
    <row r="3" spans="1:4" ht="23.85" customHeight="1" x14ac:dyDescent="0.2">
      <c r="A3" s="155" t="s">
        <v>113</v>
      </c>
      <c r="B3" s="87" t="s">
        <v>114</v>
      </c>
    </row>
    <row r="4" spans="1:4" ht="23.85" customHeight="1" x14ac:dyDescent="0.2">
      <c r="A4" s="155" t="s">
        <v>124</v>
      </c>
      <c r="B4" s="87" t="s">
        <v>125</v>
      </c>
    </row>
    <row r="5" spans="1:4" s="84" customFormat="1" ht="23.85" customHeight="1" x14ac:dyDescent="0.25">
      <c r="A5" s="155" t="s">
        <v>92</v>
      </c>
      <c r="B5" s="87" t="s">
        <v>93</v>
      </c>
      <c r="C5" s="85"/>
      <c r="D5" s="85"/>
    </row>
    <row r="6" spans="1:4" s="84" customFormat="1" ht="7.5" hidden="1" customHeight="1" x14ac:dyDescent="0.25">
      <c r="A6" s="155"/>
      <c r="B6" s="87"/>
      <c r="C6" s="85"/>
      <c r="D6" s="85"/>
    </row>
    <row r="7" spans="1:4" s="84" customFormat="1" ht="23.85" customHeight="1" x14ac:dyDescent="0.25">
      <c r="A7" s="155" t="s">
        <v>193</v>
      </c>
      <c r="B7" s="87" t="s">
        <v>163</v>
      </c>
    </row>
    <row r="8" spans="1:4" s="84" customFormat="1" ht="23.85" customHeight="1" x14ac:dyDescent="0.25">
      <c r="A8" s="155" t="s">
        <v>194</v>
      </c>
      <c r="B8" s="87" t="s">
        <v>165</v>
      </c>
    </row>
    <row r="9" spans="1:4" s="84" customFormat="1" ht="7.5" customHeight="1" x14ac:dyDescent="0.25">
      <c r="A9" s="155"/>
      <c r="B9" s="87"/>
      <c r="C9" s="85"/>
      <c r="D9" s="85"/>
    </row>
    <row r="10" spans="1:4" s="84" customFormat="1" ht="23.85" customHeight="1" x14ac:dyDescent="0.25">
      <c r="A10" s="155" t="s">
        <v>85</v>
      </c>
      <c r="B10" s="87" t="s">
        <v>129</v>
      </c>
    </row>
    <row r="11" spans="1:4" s="84" customFormat="1" ht="23.85" customHeight="1" x14ac:dyDescent="0.25">
      <c r="A11" s="155" t="s">
        <v>76</v>
      </c>
      <c r="B11" s="87" t="s">
        <v>99</v>
      </c>
    </row>
    <row r="12" spans="1:4" s="84" customFormat="1" ht="23.85" customHeight="1" x14ac:dyDescent="0.25">
      <c r="A12" s="155" t="s">
        <v>77</v>
      </c>
      <c r="B12" s="87" t="s">
        <v>100</v>
      </c>
    </row>
    <row r="13" spans="1:4" s="84" customFormat="1" ht="23.85" customHeight="1" x14ac:dyDescent="0.25">
      <c r="A13" s="155" t="s">
        <v>78</v>
      </c>
      <c r="B13" s="87" t="s">
        <v>101</v>
      </c>
    </row>
    <row r="14" spans="1:4" s="84" customFormat="1" ht="23.85" customHeight="1" x14ac:dyDescent="0.25">
      <c r="A14" s="155" t="s">
        <v>88</v>
      </c>
      <c r="B14" s="87" t="s">
        <v>128</v>
      </c>
    </row>
    <row r="15" spans="1:4" s="84" customFormat="1" ht="23.85" customHeight="1" x14ac:dyDescent="0.25">
      <c r="A15" s="155" t="s">
        <v>79</v>
      </c>
      <c r="B15" s="87" t="s">
        <v>102</v>
      </c>
    </row>
    <row r="16" spans="1:4" s="84" customFormat="1" ht="23.85" customHeight="1" x14ac:dyDescent="0.25">
      <c r="A16" s="155" t="s">
        <v>80</v>
      </c>
      <c r="B16" s="87" t="s">
        <v>103</v>
      </c>
    </row>
    <row r="17" spans="1:8" s="84" customFormat="1" ht="23.85" customHeight="1" x14ac:dyDescent="0.25">
      <c r="A17" s="155" t="s">
        <v>81</v>
      </c>
      <c r="B17" s="87" t="s">
        <v>104</v>
      </c>
      <c r="D17" s="86"/>
      <c r="E17" s="86"/>
      <c r="F17" s="86"/>
      <c r="G17" s="86"/>
      <c r="H17" s="86"/>
    </row>
    <row r="18" spans="1:8" s="84" customFormat="1" ht="23.85" customHeight="1" x14ac:dyDescent="0.25">
      <c r="A18" s="155" t="s">
        <v>82</v>
      </c>
      <c r="B18" s="87" t="s">
        <v>105</v>
      </c>
      <c r="D18" s="86"/>
      <c r="E18" s="86"/>
      <c r="F18" s="86"/>
      <c r="G18" s="86"/>
      <c r="H18" s="86"/>
    </row>
    <row r="19" spans="1:8" s="84" customFormat="1" ht="23.85" customHeight="1" x14ac:dyDescent="0.25">
      <c r="A19" s="155" t="s">
        <v>83</v>
      </c>
      <c r="B19" s="87" t="s">
        <v>106</v>
      </c>
      <c r="D19" s="86"/>
      <c r="E19" s="86"/>
      <c r="F19" s="86"/>
      <c r="G19" s="86"/>
      <c r="H19" s="86"/>
    </row>
    <row r="20" spans="1:8" s="84" customFormat="1" ht="23.85" customHeight="1" x14ac:dyDescent="0.25">
      <c r="A20" s="155" t="s">
        <v>84</v>
      </c>
      <c r="B20" s="87" t="s">
        <v>107</v>
      </c>
      <c r="D20" s="86"/>
      <c r="E20" s="86"/>
      <c r="F20" s="86"/>
      <c r="G20" s="86"/>
      <c r="H20" s="86"/>
    </row>
    <row r="21" spans="1:8" s="84" customFormat="1" ht="23.85" customHeight="1" x14ac:dyDescent="0.25">
      <c r="A21" s="155" t="s">
        <v>86</v>
      </c>
      <c r="B21" s="87" t="s">
        <v>108</v>
      </c>
      <c r="D21" s="86"/>
      <c r="E21" s="86"/>
      <c r="F21" s="86"/>
      <c r="G21" s="86"/>
      <c r="H21" s="86"/>
    </row>
    <row r="22" spans="1:8" s="84" customFormat="1" ht="23.85" customHeight="1" x14ac:dyDescent="0.25">
      <c r="A22" s="155" t="s">
        <v>87</v>
      </c>
      <c r="B22" s="87" t="s">
        <v>109</v>
      </c>
      <c r="D22" s="86"/>
      <c r="E22" s="86"/>
      <c r="F22" s="86"/>
      <c r="G22" s="86"/>
      <c r="H22" s="86"/>
    </row>
    <row r="23" spans="1:8" s="84" customFormat="1" ht="23.85" customHeight="1" x14ac:dyDescent="0.25">
      <c r="A23" s="155" t="s">
        <v>89</v>
      </c>
      <c r="B23" s="87" t="s">
        <v>110</v>
      </c>
      <c r="D23" s="86"/>
      <c r="E23" s="86"/>
      <c r="F23" s="86"/>
      <c r="G23" s="86"/>
      <c r="H23" s="86"/>
    </row>
    <row r="24" spans="1:8" s="84" customFormat="1" ht="7.5" customHeight="1" x14ac:dyDescent="0.25"/>
    <row r="25" spans="1:8" s="84" customFormat="1" ht="13.8" x14ac:dyDescent="0.25">
      <c r="A25" s="153" t="s">
        <v>94</v>
      </c>
    </row>
    <row r="26" spans="1:8" s="87" customFormat="1" ht="23.85" customHeight="1" x14ac:dyDescent="0.25">
      <c r="A26" s="87" t="s">
        <v>159</v>
      </c>
    </row>
    <row r="27" spans="1:8" s="88" customFormat="1" ht="13.8" x14ac:dyDescent="0.25">
      <c r="A27" s="153" t="s">
        <v>173</v>
      </c>
    </row>
    <row r="28" spans="1:8" s="87" customFormat="1" ht="23.85" customHeight="1" x14ac:dyDescent="0.25">
      <c r="A28" s="87" t="s">
        <v>168</v>
      </c>
    </row>
    <row r="29" spans="1:8" s="88" customFormat="1" ht="13.8" x14ac:dyDescent="0.25">
      <c r="A29" s="153" t="s">
        <v>97</v>
      </c>
    </row>
    <row r="30" spans="1:8" s="87" customFormat="1" ht="37.5" customHeight="1" x14ac:dyDescent="0.25">
      <c r="A30" s="360" t="s">
        <v>209</v>
      </c>
      <c r="B30" s="360"/>
    </row>
    <row r="31" spans="1:8" s="88" customFormat="1" ht="13.8" x14ac:dyDescent="0.25">
      <c r="A31" s="153" t="s">
        <v>95</v>
      </c>
    </row>
    <row r="32" spans="1:8" s="87" customFormat="1" ht="23.85" customHeight="1" x14ac:dyDescent="0.25">
      <c r="A32" s="87" t="s">
        <v>98</v>
      </c>
    </row>
    <row r="33" spans="1:2" s="88" customFormat="1" ht="13.8" x14ac:dyDescent="0.25">
      <c r="A33" s="153" t="s">
        <v>184</v>
      </c>
    </row>
    <row r="34" spans="1:2" s="87" customFormat="1" ht="23.85" customHeight="1" x14ac:dyDescent="0.25">
      <c r="A34" s="87" t="s">
        <v>160</v>
      </c>
      <c r="B34" s="154"/>
    </row>
    <row r="35" spans="1:2" s="88" customFormat="1" ht="13.8" x14ac:dyDescent="0.25">
      <c r="A35" s="85" t="s">
        <v>183</v>
      </c>
    </row>
    <row r="36" spans="1:2" s="84" customFormat="1" ht="23.85" customHeight="1" x14ac:dyDescent="0.25">
      <c r="A36" s="87" t="s">
        <v>182</v>
      </c>
      <c r="B36" s="154"/>
    </row>
    <row r="37" spans="1:2" s="88" customFormat="1" ht="13.8" x14ac:dyDescent="0.25">
      <c r="A37" s="85" t="s">
        <v>96</v>
      </c>
    </row>
    <row r="38" spans="1:2" s="87" customFormat="1" ht="28.95" customHeight="1" x14ac:dyDescent="0.25">
      <c r="A38" s="360" t="s">
        <v>208</v>
      </c>
      <c r="B38" s="360"/>
    </row>
    <row r="39" spans="1:2" s="88" customFormat="1" ht="13.8" x14ac:dyDescent="0.25">
      <c r="A39" s="85" t="s">
        <v>121</v>
      </c>
    </row>
    <row r="40" spans="1:2" s="87" customFormat="1" ht="13.8" x14ac:dyDescent="0.25">
      <c r="A40" s="87" t="s">
        <v>122</v>
      </c>
    </row>
  </sheetData>
  <sortState ref="A7:B20">
    <sortCondition ref="B7:B20"/>
  </sortState>
  <mergeCells count="2">
    <mergeCell ref="A30:B30"/>
    <mergeCell ref="A38:B38"/>
  </mergeCells>
  <pageMargins left="0.31496062992125984" right="0.31496062992125984" top="0.35433070866141736" bottom="0.35433070866141736" header="0.31496062992125984" footer="0.19685039370078741"/>
  <pageSetup paperSize="9" orientation="portrait" r:id="rId1"/>
  <headerFooter differentFirst="1" scaleWithDoc="0">
    <oddFooter>&amp;C&amp;8&amp;P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40"/>
  <dimension ref="A1:O41"/>
  <sheetViews>
    <sheetView showGridLines="0" view="pageBreakPreview" zoomScaleNormal="70" zoomScaleSheetLayoutView="100" workbookViewId="0">
      <selection activeCell="O28" sqref="O28"/>
    </sheetView>
  </sheetViews>
  <sheetFormatPr defaultColWidth="9.109375" defaultRowHeight="11.4" x14ac:dyDescent="0.2"/>
  <cols>
    <col min="1" max="1" width="31.6640625" style="74" customWidth="1"/>
    <col min="2" max="9" width="13.33203125" style="74" customWidth="1"/>
    <col min="10" max="15" width="9.109375" style="74" customWidth="1"/>
    <col min="16" max="16384" width="9.109375" style="74"/>
  </cols>
  <sheetData>
    <row r="1" spans="1:15" ht="17.399999999999999" x14ac:dyDescent="0.3">
      <c r="A1" s="243" t="s">
        <v>281</v>
      </c>
      <c r="I1" s="246" t="str">
        <f>'3'!N1</f>
        <v>II. čtvrtletí 2022</v>
      </c>
    </row>
    <row r="2" spans="1:15" ht="1.5" customHeight="1" x14ac:dyDescent="0.2">
      <c r="E2" s="103"/>
      <c r="F2" s="103"/>
      <c r="G2" s="103"/>
    </row>
    <row r="3" spans="1:15" ht="12" customHeight="1" x14ac:dyDescent="0.2">
      <c r="E3" s="103"/>
      <c r="F3" s="103"/>
      <c r="G3" s="103"/>
    </row>
    <row r="4" spans="1:15" ht="12" x14ac:dyDescent="0.25">
      <c r="A4" s="7"/>
      <c r="B4" s="126"/>
      <c r="C4" s="126"/>
      <c r="D4" s="126"/>
    </row>
    <row r="5" spans="1:15" ht="12.75" customHeight="1" x14ac:dyDescent="0.2">
      <c r="A5" s="385">
        <v>2022</v>
      </c>
      <c r="B5" s="368" t="s">
        <v>11</v>
      </c>
      <c r="C5" s="370"/>
      <c r="D5" s="368" t="s">
        <v>12</v>
      </c>
      <c r="E5" s="370"/>
      <c r="F5" s="368" t="s">
        <v>13</v>
      </c>
      <c r="G5" s="370"/>
      <c r="H5" s="368" t="s">
        <v>7</v>
      </c>
      <c r="I5" s="369"/>
    </row>
    <row r="6" spans="1:15" ht="12" x14ac:dyDescent="0.2">
      <c r="A6" s="386"/>
      <c r="B6" s="283" t="s">
        <v>295</v>
      </c>
      <c r="C6" s="284" t="s">
        <v>296</v>
      </c>
      <c r="D6" s="283" t="s">
        <v>295</v>
      </c>
      <c r="E6" s="284" t="s">
        <v>296</v>
      </c>
      <c r="F6" s="283" t="s">
        <v>295</v>
      </c>
      <c r="G6" s="284" t="s">
        <v>296</v>
      </c>
      <c r="H6" s="283" t="s">
        <v>295</v>
      </c>
      <c r="I6" s="302" t="s">
        <v>296</v>
      </c>
      <c r="J6" s="109"/>
      <c r="O6" s="109"/>
    </row>
    <row r="7" spans="1:15" ht="13.2" x14ac:dyDescent="0.2">
      <c r="A7" s="170" t="s">
        <v>200</v>
      </c>
      <c r="B7" s="289">
        <v>1041.6000000000006</v>
      </c>
      <c r="C7" s="345">
        <v>2.7044225546664243E-2</v>
      </c>
      <c r="D7" s="198">
        <v>1041.6000000000006</v>
      </c>
      <c r="E7" s="345">
        <v>2.7044309808463115E-2</v>
      </c>
      <c r="F7" s="289">
        <v>1041.6000000000006</v>
      </c>
      <c r="G7" s="345">
        <v>2.7124893082713111E-2</v>
      </c>
      <c r="H7" s="198">
        <v>1041.6000000000006</v>
      </c>
      <c r="I7" s="204">
        <v>2.7124893082713111E-2</v>
      </c>
      <c r="J7" s="111"/>
      <c r="O7" s="60"/>
    </row>
    <row r="8" spans="1:15" ht="12" x14ac:dyDescent="0.2">
      <c r="A8" s="170" t="s">
        <v>161</v>
      </c>
      <c r="B8" s="289">
        <v>521828.19834165968</v>
      </c>
      <c r="C8" s="345">
        <v>3.9008583769738064E-2</v>
      </c>
      <c r="D8" s="198">
        <v>274064.20194398653</v>
      </c>
      <c r="E8" s="345">
        <v>2.9449493649540873E-2</v>
      </c>
      <c r="F8" s="289">
        <v>224412.29273114959</v>
      </c>
      <c r="G8" s="345">
        <v>2.8544881923216952E-2</v>
      </c>
      <c r="H8" s="198">
        <v>1020304.6930167958</v>
      </c>
      <c r="I8" s="204">
        <v>3.3403060566998134E-2</v>
      </c>
      <c r="J8" s="111"/>
      <c r="O8" s="60"/>
    </row>
    <row r="9" spans="1:15" ht="12" x14ac:dyDescent="0.2">
      <c r="A9" s="170" t="s">
        <v>162</v>
      </c>
      <c r="B9" s="289">
        <v>374004.83700000006</v>
      </c>
      <c r="C9" s="345">
        <v>4.8459064062286374E-2</v>
      </c>
      <c r="D9" s="198">
        <v>167624.98100000003</v>
      </c>
      <c r="E9" s="345">
        <v>4.250373142791157E-2</v>
      </c>
      <c r="F9" s="289">
        <v>112503.84299999999</v>
      </c>
      <c r="G9" s="345">
        <v>3.769541200124759E-2</v>
      </c>
      <c r="H9" s="198">
        <v>654133.66100000008</v>
      </c>
      <c r="I9" s="205">
        <v>4.4662117383181731E-2</v>
      </c>
      <c r="J9" s="101"/>
      <c r="O9" s="104"/>
    </row>
    <row r="10" spans="1:15" x14ac:dyDescent="0.2">
      <c r="A10" s="173" t="s">
        <v>40</v>
      </c>
      <c r="B10" s="291">
        <v>94854.283999999985</v>
      </c>
      <c r="C10" s="346">
        <v>0.12520197343980891</v>
      </c>
      <c r="D10" s="199">
        <v>65454.332000000002</v>
      </c>
      <c r="E10" s="346">
        <v>0.13686827609565799</v>
      </c>
      <c r="F10" s="291">
        <v>28789.421000000002</v>
      </c>
      <c r="G10" s="346">
        <v>8.5379741391573116E-2</v>
      </c>
      <c r="H10" s="199">
        <v>189098.03699999998</v>
      </c>
      <c r="I10" s="206">
        <v>0.12021249683350259</v>
      </c>
      <c r="J10" s="101"/>
      <c r="O10" s="127"/>
    </row>
    <row r="11" spans="1:15" x14ac:dyDescent="0.2">
      <c r="A11" s="173" t="s">
        <v>39</v>
      </c>
      <c r="B11" s="291">
        <v>6699.36</v>
      </c>
      <c r="C11" s="346">
        <v>0.12469572963993722</v>
      </c>
      <c r="D11" s="199">
        <v>4554.6499999999996</v>
      </c>
      <c r="E11" s="346">
        <v>0.11685673059259508</v>
      </c>
      <c r="F11" s="291">
        <v>2796.69</v>
      </c>
      <c r="G11" s="346">
        <v>8.919054104252945E-2</v>
      </c>
      <c r="H11" s="199">
        <v>14050.699999999999</v>
      </c>
      <c r="I11" s="206">
        <v>0.11325878385520285</v>
      </c>
      <c r="J11" s="101"/>
      <c r="O11" s="127"/>
    </row>
    <row r="12" spans="1:15" x14ac:dyDescent="0.2">
      <c r="A12" s="173" t="s">
        <v>38</v>
      </c>
      <c r="B12" s="291">
        <v>0</v>
      </c>
      <c r="C12" s="346">
        <v>0</v>
      </c>
      <c r="D12" s="199">
        <v>0</v>
      </c>
      <c r="E12" s="346">
        <v>0</v>
      </c>
      <c r="F12" s="291">
        <v>0</v>
      </c>
      <c r="G12" s="346">
        <v>0</v>
      </c>
      <c r="H12" s="199">
        <v>0</v>
      </c>
      <c r="I12" s="206">
        <v>0</v>
      </c>
      <c r="J12" s="101"/>
      <c r="O12" s="127"/>
    </row>
    <row r="13" spans="1:15" x14ac:dyDescent="0.2">
      <c r="A13" s="173" t="s">
        <v>60</v>
      </c>
      <c r="B13" s="291">
        <v>0</v>
      </c>
      <c r="C13" s="346">
        <v>0</v>
      </c>
      <c r="D13" s="199">
        <v>0</v>
      </c>
      <c r="E13" s="346">
        <v>0</v>
      </c>
      <c r="F13" s="291">
        <v>0</v>
      </c>
      <c r="G13" s="346">
        <v>0</v>
      </c>
      <c r="H13" s="199">
        <v>0</v>
      </c>
      <c r="I13" s="206">
        <v>0</v>
      </c>
      <c r="J13" s="101"/>
      <c r="O13" s="127"/>
    </row>
    <row r="14" spans="1:15" x14ac:dyDescent="0.2">
      <c r="A14" s="173" t="s">
        <v>61</v>
      </c>
      <c r="B14" s="291">
        <v>0</v>
      </c>
      <c r="C14" s="346">
        <v>0</v>
      </c>
      <c r="D14" s="199">
        <v>0</v>
      </c>
      <c r="E14" s="346">
        <v>0</v>
      </c>
      <c r="F14" s="291">
        <v>0</v>
      </c>
      <c r="G14" s="346">
        <v>0</v>
      </c>
      <c r="H14" s="199">
        <v>0</v>
      </c>
      <c r="I14" s="206">
        <v>0</v>
      </c>
      <c r="J14" s="101"/>
      <c r="O14" s="127"/>
    </row>
    <row r="15" spans="1:15" x14ac:dyDescent="0.2">
      <c r="A15" s="173" t="s">
        <v>62</v>
      </c>
      <c r="B15" s="291">
        <v>0</v>
      </c>
      <c r="C15" s="346">
        <v>0</v>
      </c>
      <c r="D15" s="199">
        <v>0</v>
      </c>
      <c r="E15" s="346">
        <v>0</v>
      </c>
      <c r="F15" s="291">
        <v>0</v>
      </c>
      <c r="G15" s="346">
        <v>0</v>
      </c>
      <c r="H15" s="199">
        <v>0</v>
      </c>
      <c r="I15" s="206">
        <v>0</v>
      </c>
      <c r="J15" s="101"/>
      <c r="O15" s="127"/>
    </row>
    <row r="16" spans="1:15" x14ac:dyDescent="0.2">
      <c r="A16" s="173" t="s">
        <v>37</v>
      </c>
      <c r="B16" s="291">
        <v>212686.53900000002</v>
      </c>
      <c r="C16" s="346">
        <v>6.1690066926037762E-2</v>
      </c>
      <c r="D16" s="199">
        <v>69731.021000000008</v>
      </c>
      <c r="E16" s="346">
        <v>4.4349775099115175E-2</v>
      </c>
      <c r="F16" s="291">
        <v>61043.512999999999</v>
      </c>
      <c r="G16" s="346">
        <v>5.1025218617230306E-2</v>
      </c>
      <c r="H16" s="199">
        <v>343461.07300000003</v>
      </c>
      <c r="I16" s="206">
        <v>5.5251690936877124E-2</v>
      </c>
      <c r="J16" s="101"/>
      <c r="O16" s="127"/>
    </row>
    <row r="17" spans="1:15" x14ac:dyDescent="0.2">
      <c r="A17" s="173" t="s">
        <v>72</v>
      </c>
      <c r="B17" s="291">
        <v>0</v>
      </c>
      <c r="C17" s="346">
        <v>0</v>
      </c>
      <c r="D17" s="199">
        <v>0</v>
      </c>
      <c r="E17" s="346">
        <v>0</v>
      </c>
      <c r="F17" s="291">
        <v>0</v>
      </c>
      <c r="G17" s="346">
        <v>0</v>
      </c>
      <c r="H17" s="199">
        <v>0</v>
      </c>
      <c r="I17" s="206">
        <v>0</v>
      </c>
      <c r="J17" s="101"/>
      <c r="O17" s="127"/>
    </row>
    <row r="18" spans="1:15" x14ac:dyDescent="0.2">
      <c r="A18" s="173" t="s">
        <v>36</v>
      </c>
      <c r="B18" s="291">
        <v>0</v>
      </c>
      <c r="C18" s="346">
        <v>0</v>
      </c>
      <c r="D18" s="199">
        <v>0</v>
      </c>
      <c r="E18" s="346">
        <v>0</v>
      </c>
      <c r="F18" s="291">
        <v>0</v>
      </c>
      <c r="G18" s="346">
        <v>0</v>
      </c>
      <c r="H18" s="199">
        <v>0</v>
      </c>
      <c r="I18" s="206">
        <v>0</v>
      </c>
      <c r="J18" s="101"/>
      <c r="O18" s="127"/>
    </row>
    <row r="19" spans="1:15" x14ac:dyDescent="0.2">
      <c r="A19" s="173" t="s">
        <v>35</v>
      </c>
      <c r="B19" s="291">
        <v>0</v>
      </c>
      <c r="C19" s="346">
        <v>0</v>
      </c>
      <c r="D19" s="199">
        <v>0</v>
      </c>
      <c r="E19" s="346">
        <v>0</v>
      </c>
      <c r="F19" s="291">
        <v>0</v>
      </c>
      <c r="G19" s="346">
        <v>0</v>
      </c>
      <c r="H19" s="199">
        <v>0</v>
      </c>
      <c r="I19" s="206">
        <v>0</v>
      </c>
      <c r="J19" s="101"/>
      <c r="O19" s="127"/>
    </row>
    <row r="20" spans="1:15" x14ac:dyDescent="0.2">
      <c r="A20" s="173" t="s">
        <v>34</v>
      </c>
      <c r="B20" s="291">
        <v>0</v>
      </c>
      <c r="C20" s="346">
        <v>0</v>
      </c>
      <c r="D20" s="199">
        <v>0</v>
      </c>
      <c r="E20" s="346">
        <v>0</v>
      </c>
      <c r="F20" s="291">
        <v>0</v>
      </c>
      <c r="G20" s="346">
        <v>0</v>
      </c>
      <c r="H20" s="199">
        <v>0</v>
      </c>
      <c r="I20" s="206">
        <v>0</v>
      </c>
      <c r="J20" s="101"/>
      <c r="O20" s="127"/>
    </row>
    <row r="21" spans="1:15" x14ac:dyDescent="0.2">
      <c r="A21" s="173" t="s">
        <v>33</v>
      </c>
      <c r="B21" s="291">
        <v>693</v>
      </c>
      <c r="C21" s="346">
        <v>3.7792677287294767E-3</v>
      </c>
      <c r="D21" s="199">
        <v>1836.731</v>
      </c>
      <c r="E21" s="346">
        <v>8.5401732723629116E-3</v>
      </c>
      <c r="F21" s="291">
        <v>2081</v>
      </c>
      <c r="G21" s="346">
        <v>1.1694378322696642E-2</v>
      </c>
      <c r="H21" s="199">
        <v>4610.7309999999998</v>
      </c>
      <c r="I21" s="206">
        <v>7.9993649467918603E-3</v>
      </c>
      <c r="J21" s="101"/>
      <c r="O21" s="127"/>
    </row>
    <row r="22" spans="1:15" x14ac:dyDescent="0.2">
      <c r="A22" s="173" t="s">
        <v>32</v>
      </c>
      <c r="B22" s="291">
        <v>0</v>
      </c>
      <c r="C22" s="346">
        <v>0</v>
      </c>
      <c r="D22" s="199">
        <v>0</v>
      </c>
      <c r="E22" s="346">
        <v>0</v>
      </c>
      <c r="F22" s="291">
        <v>0</v>
      </c>
      <c r="G22" s="346">
        <v>0</v>
      </c>
      <c r="H22" s="199">
        <v>0</v>
      </c>
      <c r="I22" s="206">
        <v>0</v>
      </c>
      <c r="J22" s="101"/>
      <c r="O22" s="127"/>
    </row>
    <row r="23" spans="1:15" x14ac:dyDescent="0.2">
      <c r="A23" s="173" t="s">
        <v>3</v>
      </c>
      <c r="B23" s="291">
        <v>0</v>
      </c>
      <c r="C23" s="346">
        <v>0</v>
      </c>
      <c r="D23" s="199">
        <v>0</v>
      </c>
      <c r="E23" s="346">
        <v>0</v>
      </c>
      <c r="F23" s="291">
        <v>0</v>
      </c>
      <c r="G23" s="346">
        <v>0</v>
      </c>
      <c r="H23" s="199">
        <v>0</v>
      </c>
      <c r="I23" s="206">
        <v>0</v>
      </c>
      <c r="J23" s="101"/>
      <c r="O23" s="127"/>
    </row>
    <row r="24" spans="1:15" x14ac:dyDescent="0.2">
      <c r="A24" s="173" t="s">
        <v>31</v>
      </c>
      <c r="B24" s="291">
        <v>0</v>
      </c>
      <c r="C24" s="346">
        <v>0</v>
      </c>
      <c r="D24" s="199">
        <v>0.26900000000000002</v>
      </c>
      <c r="E24" s="346">
        <v>4.2481983848634007E-5</v>
      </c>
      <c r="F24" s="291">
        <v>0</v>
      </c>
      <c r="G24" s="346">
        <v>0</v>
      </c>
      <c r="H24" s="199">
        <v>0.26900000000000002</v>
      </c>
      <c r="I24" s="206">
        <v>4.6970356972792281E-6</v>
      </c>
      <c r="J24" s="101"/>
      <c r="O24" s="127"/>
    </row>
    <row r="25" spans="1:15" x14ac:dyDescent="0.2">
      <c r="A25" s="173" t="s">
        <v>30</v>
      </c>
      <c r="B25" s="291">
        <v>59071.654000000017</v>
      </c>
      <c r="C25" s="346">
        <v>2.9144165398056542E-2</v>
      </c>
      <c r="D25" s="199">
        <v>26047.977999999999</v>
      </c>
      <c r="E25" s="346">
        <v>2.565752704739541E-2</v>
      </c>
      <c r="F25" s="291">
        <v>17793.219000000005</v>
      </c>
      <c r="G25" s="346">
        <v>2.3711175044982789E-2</v>
      </c>
      <c r="H25" s="199">
        <v>102912.85100000002</v>
      </c>
      <c r="I25" s="206">
        <v>2.7135813739641773E-2</v>
      </c>
      <c r="J25" s="101"/>
      <c r="O25" s="98"/>
    </row>
    <row r="26" spans="1:15" ht="13.5" customHeight="1" x14ac:dyDescent="0.2">
      <c r="A26" s="171" t="s">
        <v>291</v>
      </c>
      <c r="B26" s="289">
        <v>373684.78599999996</v>
      </c>
      <c r="C26" s="345">
        <v>5.3291432287277216E-2</v>
      </c>
      <c r="D26" s="198">
        <v>166623.71999999997</v>
      </c>
      <c r="E26" s="345">
        <v>4.8607851286310809E-2</v>
      </c>
      <c r="F26" s="289">
        <v>111850.76299999999</v>
      </c>
      <c r="G26" s="345">
        <v>4.4607733184163154E-2</v>
      </c>
      <c r="H26" s="198">
        <v>652159.26899999997</v>
      </c>
      <c r="I26" s="205">
        <v>5.0369721237044404E-2</v>
      </c>
      <c r="J26" s="10"/>
      <c r="O26" s="78"/>
    </row>
    <row r="27" spans="1:15" ht="12.75" customHeight="1" x14ac:dyDescent="0.2">
      <c r="A27" s="173" t="s">
        <v>26</v>
      </c>
      <c r="B27" s="291">
        <v>81268.224000000002</v>
      </c>
      <c r="C27" s="346">
        <v>4.3798523338267815E-2</v>
      </c>
      <c r="D27" s="199">
        <v>55367.256999999998</v>
      </c>
      <c r="E27" s="346">
        <v>3.9572108725204502E-2</v>
      </c>
      <c r="F27" s="291">
        <v>46351.77</v>
      </c>
      <c r="G27" s="346">
        <v>3.9541835068996646E-2</v>
      </c>
      <c r="H27" s="199">
        <v>182987.25099999999</v>
      </c>
      <c r="I27" s="206">
        <v>4.1335573505537793E-2</v>
      </c>
      <c r="J27" s="101"/>
      <c r="O27" s="78"/>
    </row>
    <row r="28" spans="1:15" ht="12.75" customHeight="1" x14ac:dyDescent="0.2">
      <c r="A28" s="173" t="s">
        <v>0</v>
      </c>
      <c r="B28" s="291">
        <v>240.25</v>
      </c>
      <c r="C28" s="346">
        <v>1.8584527649340835E-3</v>
      </c>
      <c r="D28" s="199">
        <v>285.33</v>
      </c>
      <c r="E28" s="346">
        <v>4.3962526664598238E-3</v>
      </c>
      <c r="F28" s="291">
        <v>295.68</v>
      </c>
      <c r="G28" s="346">
        <v>6.1738909974989155E-3</v>
      </c>
      <c r="H28" s="199">
        <v>821.26</v>
      </c>
      <c r="I28" s="206">
        <v>3.3926661172039691E-3</v>
      </c>
      <c r="J28" s="101"/>
      <c r="O28" s="78"/>
    </row>
    <row r="29" spans="1:15" ht="12.75" customHeight="1" x14ac:dyDescent="0.2">
      <c r="A29" s="173" t="s">
        <v>1</v>
      </c>
      <c r="B29" s="291">
        <v>3759.8199999999997</v>
      </c>
      <c r="C29" s="346">
        <v>5.7309711293690578E-2</v>
      </c>
      <c r="D29" s="199">
        <v>339.95</v>
      </c>
      <c r="E29" s="346">
        <v>2.3434863728628481E-2</v>
      </c>
      <c r="F29" s="291">
        <v>95.81</v>
      </c>
      <c r="G29" s="346">
        <v>1.4868551206259909E-2</v>
      </c>
      <c r="H29" s="199">
        <v>4195.58</v>
      </c>
      <c r="I29" s="206">
        <v>4.8472852364026944E-2</v>
      </c>
      <c r="J29" s="101"/>
      <c r="O29" s="78"/>
    </row>
    <row r="30" spans="1:15" ht="12.75" customHeight="1" x14ac:dyDescent="0.2">
      <c r="A30" s="173" t="s">
        <v>2</v>
      </c>
      <c r="B30" s="291">
        <v>310.64999999999998</v>
      </c>
      <c r="C30" s="346">
        <v>1.3473644874016541E-2</v>
      </c>
      <c r="D30" s="199">
        <v>57.517000000000003</v>
      </c>
      <c r="E30" s="346">
        <v>7.4380647297980738E-3</v>
      </c>
      <c r="F30" s="291">
        <v>17.29</v>
      </c>
      <c r="G30" s="346">
        <v>4.1696922458435114E-3</v>
      </c>
      <c r="H30" s="199">
        <v>385.45699999999999</v>
      </c>
      <c r="I30" s="206">
        <v>1.1033389472977946E-2</v>
      </c>
      <c r="J30" s="101"/>
    </row>
    <row r="31" spans="1:15" x14ac:dyDescent="0.2">
      <c r="A31" s="173" t="s">
        <v>6</v>
      </c>
      <c r="B31" s="291">
        <v>4475.9979999999996</v>
      </c>
      <c r="C31" s="346">
        <v>0.11817325400127265</v>
      </c>
      <c r="D31" s="199">
        <v>2893.5680000000007</v>
      </c>
      <c r="E31" s="346">
        <v>0.13965370170863389</v>
      </c>
      <c r="F31" s="291">
        <v>861.84800000000007</v>
      </c>
      <c r="G31" s="346">
        <v>6.3530212211377682E-2</v>
      </c>
      <c r="H31" s="199">
        <v>8231.4140000000007</v>
      </c>
      <c r="I31" s="206">
        <v>0.11406834579963787</v>
      </c>
      <c r="J31" s="101"/>
    </row>
    <row r="32" spans="1:15" x14ac:dyDescent="0.2">
      <c r="A32" s="173" t="s">
        <v>25</v>
      </c>
      <c r="B32" s="291">
        <v>151389.63800000001</v>
      </c>
      <c r="C32" s="346">
        <v>4.9747198631393916E-2</v>
      </c>
      <c r="D32" s="199">
        <v>69197.356</v>
      </c>
      <c r="E32" s="346">
        <v>5.5988526805266101E-2</v>
      </c>
      <c r="F32" s="291">
        <v>41867.735000000015</v>
      </c>
      <c r="G32" s="346">
        <v>4.9802899119724527E-2</v>
      </c>
      <c r="H32" s="199">
        <v>262454.72900000005</v>
      </c>
      <c r="I32" s="206">
        <v>5.1263011386589404E-2</v>
      </c>
      <c r="J32" s="101"/>
    </row>
    <row r="33" spans="1:10" x14ac:dyDescent="0.2">
      <c r="A33" s="173" t="s">
        <v>5</v>
      </c>
      <c r="B33" s="291">
        <v>126969.84599999998</v>
      </c>
      <c r="C33" s="346">
        <v>7.4765923123968778E-2</v>
      </c>
      <c r="D33" s="199">
        <v>36100.941999999995</v>
      </c>
      <c r="E33" s="346">
        <v>5.7317287401137361E-2</v>
      </c>
      <c r="F33" s="291">
        <v>21168.73</v>
      </c>
      <c r="G33" s="346">
        <v>5.6915907487619571E-2</v>
      </c>
      <c r="H33" s="199">
        <v>184239.51799999998</v>
      </c>
      <c r="I33" s="206">
        <v>6.8236724319627351E-2</v>
      </c>
      <c r="J33" s="101"/>
    </row>
    <row r="34" spans="1:10" x14ac:dyDescent="0.2">
      <c r="A34" s="173" t="s">
        <v>3</v>
      </c>
      <c r="B34" s="291">
        <v>5270.36</v>
      </c>
      <c r="C34" s="346">
        <v>3.3069039610803368E-2</v>
      </c>
      <c r="D34" s="199">
        <v>2381.8000000000002</v>
      </c>
      <c r="E34" s="346">
        <v>4.3192673762333045E-2</v>
      </c>
      <c r="F34" s="291">
        <v>1191.9000000000001</v>
      </c>
      <c r="G34" s="346">
        <v>2.3573063750887611E-2</v>
      </c>
      <c r="H34" s="199">
        <v>8844.06</v>
      </c>
      <c r="I34" s="206">
        <v>3.3363738241625529E-2</v>
      </c>
      <c r="J34" s="101"/>
    </row>
    <row r="35" spans="1:10" ht="12" customHeight="1" x14ac:dyDescent="0.2">
      <c r="A35" s="193" t="s">
        <v>170</v>
      </c>
      <c r="B35" s="71"/>
      <c r="C35" s="8"/>
      <c r="E35" s="103"/>
      <c r="F35" s="103"/>
      <c r="G35" s="103"/>
      <c r="I35" s="3"/>
    </row>
    <row r="36" spans="1:10" x14ac:dyDescent="0.2">
      <c r="A36" s="193"/>
      <c r="B36" s="71"/>
    </row>
    <row r="37" spans="1:10" x14ac:dyDescent="0.2">
      <c r="B37" s="78"/>
      <c r="C37" s="78"/>
    </row>
    <row r="38" spans="1:10" x14ac:dyDescent="0.2">
      <c r="A38" s="103" t="s">
        <v>166</v>
      </c>
      <c r="B38" s="104">
        <f>+I7</f>
        <v>2.7124893082713111E-2</v>
      </c>
      <c r="C38" s="93" t="str">
        <f>+B5</f>
        <v>Duben</v>
      </c>
      <c r="D38" s="103" t="str">
        <f>+D5</f>
        <v>Květen</v>
      </c>
      <c r="E38" s="103" t="str">
        <f>+F5</f>
        <v>Červen</v>
      </c>
    </row>
    <row r="39" spans="1:10" x14ac:dyDescent="0.2">
      <c r="A39" s="103" t="s">
        <v>59</v>
      </c>
      <c r="B39" s="104">
        <f t="shared" ref="B39:B40" si="0">+I8</f>
        <v>3.3403060566998134E-2</v>
      </c>
      <c r="C39" s="93"/>
      <c r="D39" s="103"/>
      <c r="E39" s="103"/>
      <c r="H39" s="116"/>
    </row>
    <row r="40" spans="1:10" x14ac:dyDescent="0.2">
      <c r="A40" s="103" t="s">
        <v>116</v>
      </c>
      <c r="B40" s="104">
        <f t="shared" si="0"/>
        <v>4.4662117383181731E-2</v>
      </c>
      <c r="C40" s="93"/>
      <c r="D40" s="103"/>
      <c r="E40" s="103"/>
      <c r="H40" s="116"/>
    </row>
    <row r="41" spans="1:10" x14ac:dyDescent="0.2">
      <c r="B41" s="78"/>
      <c r="C41" s="78"/>
      <c r="H41" s="116"/>
    </row>
  </sheetData>
  <mergeCells count="5">
    <mergeCell ref="B5:C5"/>
    <mergeCell ref="D5:E5"/>
    <mergeCell ref="F5:G5"/>
    <mergeCell ref="H5:I5"/>
    <mergeCell ref="A5:A6"/>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{923E33B5-C0A5-4B39-BC0E-09C621F13762}</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923E33B5-C0A5-4B39-BC0E-09C621F13762}">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41"/>
  <dimension ref="A1:O42"/>
  <sheetViews>
    <sheetView showGridLines="0" view="pageBreakPreview" topLeftCell="A19" zoomScaleNormal="70" zoomScaleSheetLayoutView="100" workbookViewId="0">
      <selection activeCell="K35" sqref="K35"/>
    </sheetView>
  </sheetViews>
  <sheetFormatPr defaultColWidth="9.109375" defaultRowHeight="11.4" x14ac:dyDescent="0.2"/>
  <cols>
    <col min="1" max="1" width="31.6640625" style="74" customWidth="1"/>
    <col min="2" max="9" width="13.33203125" style="74" customWidth="1"/>
    <col min="10" max="15" width="9.109375" style="74" customWidth="1"/>
    <col min="16" max="16384" width="9.109375" style="74"/>
  </cols>
  <sheetData>
    <row r="1" spans="1:15" ht="17.399999999999999" x14ac:dyDescent="0.3">
      <c r="A1" s="243" t="s">
        <v>282</v>
      </c>
      <c r="I1" s="246" t="str">
        <f>'3'!N1</f>
        <v>II. čtvrtletí 2022</v>
      </c>
    </row>
    <row r="2" spans="1:15" ht="1.5" customHeight="1" x14ac:dyDescent="0.2">
      <c r="E2" s="103"/>
      <c r="F2" s="103"/>
      <c r="G2" s="103"/>
    </row>
    <row r="3" spans="1:15" ht="12" x14ac:dyDescent="0.25">
      <c r="A3" s="7"/>
      <c r="B3" s="126"/>
      <c r="C3" s="126"/>
      <c r="D3" s="126"/>
    </row>
    <row r="4" spans="1:15" ht="12" x14ac:dyDescent="0.25">
      <c r="A4" s="131"/>
      <c r="B4" s="126"/>
      <c r="C4" s="126"/>
      <c r="D4" s="126"/>
    </row>
    <row r="5" spans="1:15" ht="12.75" customHeight="1" x14ac:dyDescent="0.2">
      <c r="A5" s="385">
        <v>2022</v>
      </c>
      <c r="B5" s="368" t="s">
        <v>11</v>
      </c>
      <c r="C5" s="370"/>
      <c r="D5" s="368" t="s">
        <v>12</v>
      </c>
      <c r="E5" s="370"/>
      <c r="F5" s="368" t="s">
        <v>13</v>
      </c>
      <c r="G5" s="370"/>
      <c r="H5" s="368" t="s">
        <v>7</v>
      </c>
      <c r="I5" s="369"/>
    </row>
    <row r="6" spans="1:15" ht="12" x14ac:dyDescent="0.2">
      <c r="A6" s="386"/>
      <c r="B6" s="283" t="s">
        <v>295</v>
      </c>
      <c r="C6" s="284" t="s">
        <v>296</v>
      </c>
      <c r="D6" s="283" t="s">
        <v>295</v>
      </c>
      <c r="E6" s="284" t="s">
        <v>296</v>
      </c>
      <c r="F6" s="283" t="s">
        <v>295</v>
      </c>
      <c r="G6" s="284" t="s">
        <v>296</v>
      </c>
      <c r="H6" s="283" t="s">
        <v>295</v>
      </c>
      <c r="I6" s="302" t="s">
        <v>296</v>
      </c>
      <c r="J6" s="109"/>
      <c r="O6" s="109"/>
    </row>
    <row r="7" spans="1:15" ht="13.2" x14ac:dyDescent="0.2">
      <c r="A7" s="170" t="s">
        <v>200</v>
      </c>
      <c r="B7" s="289">
        <v>4345.1669999999986</v>
      </c>
      <c r="C7" s="345">
        <v>0.11281842970998687</v>
      </c>
      <c r="D7" s="198">
        <v>4345.4029999999984</v>
      </c>
      <c r="E7" s="345">
        <v>0.1128249087698012</v>
      </c>
      <c r="F7" s="289">
        <v>4345.4029999999984</v>
      </c>
      <c r="G7" s="345">
        <v>0.11316109041503523</v>
      </c>
      <c r="H7" s="198">
        <v>4345.4029999999984</v>
      </c>
      <c r="I7" s="204">
        <v>0.11316109041503523</v>
      </c>
      <c r="J7" s="111"/>
      <c r="O7" s="60"/>
    </row>
    <row r="8" spans="1:15" ht="12" x14ac:dyDescent="0.2">
      <c r="A8" s="170" t="s">
        <v>161</v>
      </c>
      <c r="B8" s="289">
        <v>2101119.4969999995</v>
      </c>
      <c r="C8" s="345">
        <v>0.15706643713280349</v>
      </c>
      <c r="D8" s="198">
        <v>1483433.5350000004</v>
      </c>
      <c r="E8" s="345">
        <v>0.15940194362716201</v>
      </c>
      <c r="F8" s="289">
        <v>1274493.0980000002</v>
      </c>
      <c r="G8" s="345">
        <v>0.16211346781234151</v>
      </c>
      <c r="H8" s="198">
        <v>4859046.13</v>
      </c>
      <c r="I8" s="204">
        <v>0.15907700247690232</v>
      </c>
      <c r="J8" s="111"/>
      <c r="O8" s="60"/>
    </row>
    <row r="9" spans="1:15" ht="12" x14ac:dyDescent="0.2">
      <c r="A9" s="170" t="s">
        <v>162</v>
      </c>
      <c r="B9" s="289">
        <v>1758153.2139999999</v>
      </c>
      <c r="C9" s="345">
        <v>0.22780042074306292</v>
      </c>
      <c r="D9" s="198">
        <v>986454.57000000007</v>
      </c>
      <c r="E9" s="345">
        <v>0.25012978291771432</v>
      </c>
      <c r="F9" s="289">
        <v>768752.7790000001</v>
      </c>
      <c r="G9" s="345">
        <v>0.25757744765669066</v>
      </c>
      <c r="H9" s="198">
        <v>3513360.5630000001</v>
      </c>
      <c r="I9" s="205">
        <v>0.23988082440867911</v>
      </c>
      <c r="J9" s="101"/>
      <c r="O9" s="104"/>
    </row>
    <row r="10" spans="1:15" x14ac:dyDescent="0.2">
      <c r="A10" s="173" t="s">
        <v>40</v>
      </c>
      <c r="B10" s="291">
        <v>94369.168000000005</v>
      </c>
      <c r="C10" s="346">
        <v>0.12456164937656235</v>
      </c>
      <c r="D10" s="199">
        <v>39953.633999999998</v>
      </c>
      <c r="E10" s="346">
        <v>8.3545043425649307E-2</v>
      </c>
      <c r="F10" s="291">
        <v>28920.059000000001</v>
      </c>
      <c r="G10" s="346">
        <v>8.5767169768681248E-2</v>
      </c>
      <c r="H10" s="199">
        <v>163242.861</v>
      </c>
      <c r="I10" s="206">
        <v>0.1037759683938676</v>
      </c>
      <c r="J10" s="101"/>
      <c r="O10" s="127"/>
    </row>
    <row r="11" spans="1:15" x14ac:dyDescent="0.2">
      <c r="A11" s="173" t="s">
        <v>39</v>
      </c>
      <c r="B11" s="291">
        <v>4055.9520000000002</v>
      </c>
      <c r="C11" s="346">
        <v>7.549376269144556E-2</v>
      </c>
      <c r="D11" s="199">
        <v>3510.3609999999999</v>
      </c>
      <c r="E11" s="346">
        <v>9.006384895870212E-2</v>
      </c>
      <c r="F11" s="291">
        <v>2345.54</v>
      </c>
      <c r="G11" s="346">
        <v>7.4802706641384817E-2</v>
      </c>
      <c r="H11" s="199">
        <v>9911.8529999999992</v>
      </c>
      <c r="I11" s="206">
        <v>7.9896689597781179E-2</v>
      </c>
      <c r="J11" s="101"/>
      <c r="O11" s="127"/>
    </row>
    <row r="12" spans="1:15" x14ac:dyDescent="0.2">
      <c r="A12" s="173" t="s">
        <v>38</v>
      </c>
      <c r="B12" s="291">
        <v>0</v>
      </c>
      <c r="C12" s="346">
        <v>0</v>
      </c>
      <c r="D12" s="199">
        <v>0</v>
      </c>
      <c r="E12" s="346">
        <v>0</v>
      </c>
      <c r="F12" s="291">
        <v>0</v>
      </c>
      <c r="G12" s="346">
        <v>0</v>
      </c>
      <c r="H12" s="199">
        <v>0</v>
      </c>
      <c r="I12" s="206">
        <v>0</v>
      </c>
      <c r="J12" s="101"/>
      <c r="O12" s="127"/>
    </row>
    <row r="13" spans="1:15" x14ac:dyDescent="0.2">
      <c r="A13" s="173" t="s">
        <v>60</v>
      </c>
      <c r="B13" s="291">
        <v>0</v>
      </c>
      <c r="C13" s="346">
        <v>0</v>
      </c>
      <c r="D13" s="199">
        <v>0</v>
      </c>
      <c r="E13" s="346">
        <v>0</v>
      </c>
      <c r="F13" s="291">
        <v>0</v>
      </c>
      <c r="G13" s="346">
        <v>0</v>
      </c>
      <c r="H13" s="199">
        <v>0</v>
      </c>
      <c r="I13" s="206">
        <v>0</v>
      </c>
      <c r="J13" s="101"/>
      <c r="O13" s="127"/>
    </row>
    <row r="14" spans="1:15" x14ac:dyDescent="0.2">
      <c r="A14" s="173" t="s">
        <v>61</v>
      </c>
      <c r="B14" s="291">
        <v>0</v>
      </c>
      <c r="C14" s="346">
        <v>0</v>
      </c>
      <c r="D14" s="199">
        <v>0</v>
      </c>
      <c r="E14" s="346">
        <v>0</v>
      </c>
      <c r="F14" s="291">
        <v>0</v>
      </c>
      <c r="G14" s="346">
        <v>0</v>
      </c>
      <c r="H14" s="199">
        <v>0</v>
      </c>
      <c r="I14" s="206">
        <v>0</v>
      </c>
      <c r="J14" s="101"/>
      <c r="O14" s="127"/>
    </row>
    <row r="15" spans="1:15" x14ac:dyDescent="0.2">
      <c r="A15" s="173" t="s">
        <v>62</v>
      </c>
      <c r="B15" s="291">
        <v>0</v>
      </c>
      <c r="C15" s="346">
        <v>0</v>
      </c>
      <c r="D15" s="199">
        <v>0</v>
      </c>
      <c r="E15" s="346">
        <v>0</v>
      </c>
      <c r="F15" s="291">
        <v>0</v>
      </c>
      <c r="G15" s="346">
        <v>0</v>
      </c>
      <c r="H15" s="199">
        <v>0</v>
      </c>
      <c r="I15" s="206">
        <v>0</v>
      </c>
      <c r="J15" s="101"/>
      <c r="O15" s="127"/>
    </row>
    <row r="16" spans="1:15" x14ac:dyDescent="0.2">
      <c r="A16" s="173" t="s">
        <v>37</v>
      </c>
      <c r="B16" s="291">
        <v>1141795.4610000001</v>
      </c>
      <c r="C16" s="346">
        <v>0.3311795788116903</v>
      </c>
      <c r="D16" s="199">
        <v>462427.64800000004</v>
      </c>
      <c r="E16" s="346">
        <v>0.29410959275087623</v>
      </c>
      <c r="F16" s="291">
        <v>324028.90500000003</v>
      </c>
      <c r="G16" s="346">
        <v>0.27085016741953816</v>
      </c>
      <c r="H16" s="199">
        <v>1928252.0140000002</v>
      </c>
      <c r="I16" s="206">
        <v>0.3101928943369337</v>
      </c>
      <c r="J16" s="101"/>
      <c r="O16" s="127"/>
    </row>
    <row r="17" spans="1:15" x14ac:dyDescent="0.2">
      <c r="A17" s="173" t="s">
        <v>72</v>
      </c>
      <c r="B17" s="291">
        <v>0</v>
      </c>
      <c r="C17" s="346">
        <v>0</v>
      </c>
      <c r="D17" s="199">
        <v>0</v>
      </c>
      <c r="E17" s="346">
        <v>0</v>
      </c>
      <c r="F17" s="291">
        <v>0</v>
      </c>
      <c r="G17" s="346">
        <v>0</v>
      </c>
      <c r="H17" s="199">
        <v>0</v>
      </c>
      <c r="I17" s="206">
        <v>0</v>
      </c>
      <c r="J17" s="101"/>
      <c r="O17" s="127"/>
    </row>
    <row r="18" spans="1:15" x14ac:dyDescent="0.2">
      <c r="A18" s="173" t="s">
        <v>36</v>
      </c>
      <c r="B18" s="291">
        <v>0</v>
      </c>
      <c r="C18" s="346">
        <v>0</v>
      </c>
      <c r="D18" s="199">
        <v>0</v>
      </c>
      <c r="E18" s="346">
        <v>0</v>
      </c>
      <c r="F18" s="291">
        <v>0</v>
      </c>
      <c r="G18" s="346">
        <v>0</v>
      </c>
      <c r="H18" s="199">
        <v>0</v>
      </c>
      <c r="I18" s="206">
        <v>0</v>
      </c>
      <c r="J18" s="101"/>
      <c r="O18" s="127"/>
    </row>
    <row r="19" spans="1:15" x14ac:dyDescent="0.2">
      <c r="A19" s="173" t="s">
        <v>35</v>
      </c>
      <c r="B19" s="291">
        <v>3982.826</v>
      </c>
      <c r="C19" s="346">
        <v>5.5951723143218259E-2</v>
      </c>
      <c r="D19" s="199">
        <v>14207.08</v>
      </c>
      <c r="E19" s="346">
        <v>0.19341514120131131</v>
      </c>
      <c r="F19" s="291">
        <v>25870.474000000002</v>
      </c>
      <c r="G19" s="346">
        <v>0.32882944391917857</v>
      </c>
      <c r="H19" s="199">
        <v>44060.380000000005</v>
      </c>
      <c r="I19" s="206">
        <v>0.19730455552541382</v>
      </c>
      <c r="J19" s="101"/>
      <c r="O19" s="127"/>
    </row>
    <row r="20" spans="1:15" x14ac:dyDescent="0.2">
      <c r="A20" s="173" t="s">
        <v>34</v>
      </c>
      <c r="B20" s="291">
        <v>2226.366</v>
      </c>
      <c r="C20" s="346">
        <v>1</v>
      </c>
      <c r="D20" s="199">
        <v>1492.367</v>
      </c>
      <c r="E20" s="346">
        <v>0.99976284918615066</v>
      </c>
      <c r="F20" s="291">
        <v>1202.999</v>
      </c>
      <c r="G20" s="346">
        <v>0.31611956214119546</v>
      </c>
      <c r="H20" s="199">
        <v>4921.732</v>
      </c>
      <c r="I20" s="206">
        <v>0.65408501122849483</v>
      </c>
      <c r="J20" s="101"/>
      <c r="O20" s="127"/>
    </row>
    <row r="21" spans="1:15" x14ac:dyDescent="0.2">
      <c r="A21" s="173" t="s">
        <v>33</v>
      </c>
      <c r="B21" s="291">
        <v>5980.5330172407848</v>
      </c>
      <c r="C21" s="346">
        <v>3.2614769744097008E-2</v>
      </c>
      <c r="D21" s="199">
        <v>6197.5729338872952</v>
      </c>
      <c r="E21" s="346">
        <v>2.8816602280630141E-2</v>
      </c>
      <c r="F21" s="291">
        <v>7005.5196108417367</v>
      </c>
      <c r="G21" s="346">
        <v>3.9368186773788477E-2</v>
      </c>
      <c r="H21" s="199">
        <v>19183.625561969817</v>
      </c>
      <c r="I21" s="206">
        <v>3.3282536299081782E-2</v>
      </c>
      <c r="J21" s="101"/>
      <c r="O21" s="127"/>
    </row>
    <row r="22" spans="1:15" x14ac:dyDescent="0.2">
      <c r="A22" s="173" t="s">
        <v>32</v>
      </c>
      <c r="B22" s="291">
        <v>19745.900000000001</v>
      </c>
      <c r="C22" s="346">
        <v>6.1048515197119513E-2</v>
      </c>
      <c r="D22" s="199">
        <v>58891.03</v>
      </c>
      <c r="E22" s="346">
        <v>0.25385093079697651</v>
      </c>
      <c r="F22" s="291">
        <v>64147.759999999995</v>
      </c>
      <c r="G22" s="346">
        <v>0.33771780762369158</v>
      </c>
      <c r="H22" s="199">
        <v>142784.69</v>
      </c>
      <c r="I22" s="206">
        <v>0.19155921135513901</v>
      </c>
      <c r="J22" s="101"/>
      <c r="O22" s="127"/>
    </row>
    <row r="23" spans="1:15" x14ac:dyDescent="0.2">
      <c r="A23" s="173" t="s">
        <v>3</v>
      </c>
      <c r="B23" s="291">
        <v>0</v>
      </c>
      <c r="C23" s="346">
        <v>0</v>
      </c>
      <c r="D23" s="199">
        <v>0</v>
      </c>
      <c r="E23" s="346">
        <v>0</v>
      </c>
      <c r="F23" s="291">
        <v>0</v>
      </c>
      <c r="G23" s="346">
        <v>0</v>
      </c>
      <c r="H23" s="199">
        <v>0</v>
      </c>
      <c r="I23" s="206">
        <v>0</v>
      </c>
      <c r="J23" s="101"/>
      <c r="O23" s="127"/>
    </row>
    <row r="24" spans="1:15" x14ac:dyDescent="0.2">
      <c r="A24" s="173" t="s">
        <v>31</v>
      </c>
      <c r="B24" s="291">
        <v>2500.5119999999997</v>
      </c>
      <c r="C24" s="346">
        <v>5.1636195640955444E-2</v>
      </c>
      <c r="D24" s="199">
        <v>805.64399999999989</v>
      </c>
      <c r="E24" s="346">
        <v>0.12723180444516316</v>
      </c>
      <c r="F24" s="291">
        <v>1143.155</v>
      </c>
      <c r="G24" s="346">
        <v>0.45498688358730993</v>
      </c>
      <c r="H24" s="199">
        <v>4449.3109999999997</v>
      </c>
      <c r="I24" s="206">
        <v>7.7689860949059983E-2</v>
      </c>
      <c r="J24" s="101"/>
      <c r="O24" s="127"/>
    </row>
    <row r="25" spans="1:15" x14ac:dyDescent="0.2">
      <c r="A25" s="173" t="s">
        <v>30</v>
      </c>
      <c r="B25" s="291">
        <v>483496.49598275911</v>
      </c>
      <c r="C25" s="346">
        <v>0.23854253087787772</v>
      </c>
      <c r="D25" s="199">
        <v>398969.23306611268</v>
      </c>
      <c r="E25" s="346">
        <v>0.39298881043558886</v>
      </c>
      <c r="F25" s="291">
        <v>314088.36738915823</v>
      </c>
      <c r="G25" s="346">
        <v>0.41855294754463446</v>
      </c>
      <c r="H25" s="199">
        <v>1196554.09643803</v>
      </c>
      <c r="I25" s="206">
        <v>0.31550451449788069</v>
      </c>
      <c r="J25" s="101"/>
      <c r="O25" s="98"/>
    </row>
    <row r="26" spans="1:15" ht="13.5" customHeight="1" x14ac:dyDescent="0.2">
      <c r="A26" s="171" t="s">
        <v>293</v>
      </c>
      <c r="B26" s="289">
        <v>-850741</v>
      </c>
      <c r="C26" s="345"/>
      <c r="D26" s="198">
        <v>-333762</v>
      </c>
      <c r="E26" s="345"/>
      <c r="F26" s="289">
        <v>-215061</v>
      </c>
      <c r="G26" s="345"/>
      <c r="H26" s="198">
        <v>-1399564</v>
      </c>
      <c r="I26" s="205"/>
      <c r="J26" s="10"/>
      <c r="O26" s="78"/>
    </row>
    <row r="27" spans="1:15" ht="13.5" customHeight="1" x14ac:dyDescent="0.2">
      <c r="A27" s="171" t="s">
        <v>291</v>
      </c>
      <c r="B27" s="289">
        <v>838940.06499999994</v>
      </c>
      <c r="C27" s="345">
        <v>0.11964179260707566</v>
      </c>
      <c r="D27" s="198">
        <v>584683.89100000006</v>
      </c>
      <c r="E27" s="345">
        <v>0.17056531701026462</v>
      </c>
      <c r="F27" s="289">
        <v>472493.42800000001</v>
      </c>
      <c r="G27" s="345">
        <v>0.18843734456683683</v>
      </c>
      <c r="H27" s="198">
        <v>1896117.3840000001</v>
      </c>
      <c r="I27" s="205">
        <v>0.1464472079209134</v>
      </c>
      <c r="J27" s="10"/>
      <c r="O27" s="78"/>
    </row>
    <row r="28" spans="1:15" ht="12.75" customHeight="1" x14ac:dyDescent="0.2">
      <c r="A28" s="173" t="s">
        <v>26</v>
      </c>
      <c r="B28" s="291">
        <v>512882.31199999998</v>
      </c>
      <c r="C28" s="346">
        <v>0.27641169950898342</v>
      </c>
      <c r="D28" s="199">
        <v>462832.05700000003</v>
      </c>
      <c r="E28" s="346">
        <v>0.33079551838939841</v>
      </c>
      <c r="F28" s="291">
        <v>385725.77799999999</v>
      </c>
      <c r="G28" s="346">
        <v>0.32905550522744687</v>
      </c>
      <c r="H28" s="199">
        <v>1361440.1469999999</v>
      </c>
      <c r="I28" s="206">
        <v>0.30754005517962935</v>
      </c>
      <c r="J28" s="101"/>
      <c r="O28" s="78"/>
    </row>
    <row r="29" spans="1:15" ht="12.75" customHeight="1" x14ac:dyDescent="0.2">
      <c r="A29" s="173" t="s">
        <v>0</v>
      </c>
      <c r="B29" s="291">
        <v>1195.3800000000001</v>
      </c>
      <c r="C29" s="346">
        <v>9.2468564667925295E-3</v>
      </c>
      <c r="D29" s="199">
        <v>201.108</v>
      </c>
      <c r="E29" s="346">
        <v>3.0985931421385841E-3</v>
      </c>
      <c r="F29" s="291">
        <v>53.51</v>
      </c>
      <c r="G29" s="346">
        <v>1.1173055576169067E-3</v>
      </c>
      <c r="H29" s="199">
        <v>1449.998</v>
      </c>
      <c r="I29" s="206">
        <v>5.9900142276666599E-3</v>
      </c>
      <c r="J29" s="101"/>
      <c r="O29" s="78"/>
    </row>
    <row r="30" spans="1:15" ht="12.75" customHeight="1" x14ac:dyDescent="0.2">
      <c r="A30" s="173" t="s">
        <v>1</v>
      </c>
      <c r="B30" s="291">
        <v>2275.4290000000001</v>
      </c>
      <c r="C30" s="346">
        <v>3.4683622901971654E-2</v>
      </c>
      <c r="D30" s="199">
        <v>594.93799999999999</v>
      </c>
      <c r="E30" s="346">
        <v>4.101276939839027E-2</v>
      </c>
      <c r="F30" s="291">
        <v>351.16899999999998</v>
      </c>
      <c r="G30" s="346">
        <v>5.4497174183812606E-2</v>
      </c>
      <c r="H30" s="199">
        <v>3221.5360000000001</v>
      </c>
      <c r="I30" s="206">
        <v>3.7219416365174285E-2</v>
      </c>
      <c r="J30" s="101"/>
      <c r="O30" s="78"/>
    </row>
    <row r="31" spans="1:15" ht="12.75" customHeight="1" x14ac:dyDescent="0.2">
      <c r="A31" s="173" t="s">
        <v>2</v>
      </c>
      <c r="B31" s="291">
        <v>96</v>
      </c>
      <c r="C31" s="346">
        <v>4.1637531237907225E-3</v>
      </c>
      <c r="D31" s="199">
        <v>17</v>
      </c>
      <c r="E31" s="346">
        <v>2.1984300364512621E-3</v>
      </c>
      <c r="F31" s="291">
        <v>7</v>
      </c>
      <c r="G31" s="346">
        <v>1.6881345124872518E-3</v>
      </c>
      <c r="H31" s="199">
        <v>120</v>
      </c>
      <c r="I31" s="206">
        <v>3.4349012646218736E-3</v>
      </c>
      <c r="J31" s="101"/>
    </row>
    <row r="32" spans="1:15" x14ac:dyDescent="0.2">
      <c r="A32" s="173" t="s">
        <v>6</v>
      </c>
      <c r="B32" s="291">
        <v>1528.797</v>
      </c>
      <c r="C32" s="346">
        <v>4.0362599848655797E-2</v>
      </c>
      <c r="D32" s="199">
        <v>1528.203</v>
      </c>
      <c r="E32" s="346">
        <v>7.3756416269546585E-2</v>
      </c>
      <c r="F32" s="291">
        <v>1383.3600000000001</v>
      </c>
      <c r="G32" s="346">
        <v>0.10197291676111267</v>
      </c>
      <c r="H32" s="199">
        <v>4440.3600000000006</v>
      </c>
      <c r="I32" s="206">
        <v>6.1533112045497898E-2</v>
      </c>
      <c r="J32" s="101"/>
    </row>
    <row r="33" spans="1:10" x14ac:dyDescent="0.2">
      <c r="A33" s="173" t="s">
        <v>25</v>
      </c>
      <c r="B33" s="291">
        <v>219308.13199999998</v>
      </c>
      <c r="C33" s="346">
        <v>7.2065468602837621E-2</v>
      </c>
      <c r="D33" s="199">
        <v>85433.08</v>
      </c>
      <c r="E33" s="346">
        <v>6.9125073068347337E-2</v>
      </c>
      <c r="F33" s="291">
        <v>62600.438999999998</v>
      </c>
      <c r="G33" s="346">
        <v>7.4465058794498148E-2</v>
      </c>
      <c r="H33" s="199">
        <v>367341.65100000001</v>
      </c>
      <c r="I33" s="206">
        <v>7.1749666350959695E-2</v>
      </c>
      <c r="J33" s="101"/>
    </row>
    <row r="34" spans="1:10" x14ac:dyDescent="0.2">
      <c r="A34" s="173" t="s">
        <v>5</v>
      </c>
      <c r="B34" s="291">
        <v>99597.672999999995</v>
      </c>
      <c r="C34" s="346">
        <v>5.8647877408973009E-2</v>
      </c>
      <c r="D34" s="199">
        <v>33360.228000000003</v>
      </c>
      <c r="E34" s="346">
        <v>5.2965869312869188E-2</v>
      </c>
      <c r="F34" s="291">
        <v>22129.319</v>
      </c>
      <c r="G34" s="346">
        <v>5.9498622400494597E-2</v>
      </c>
      <c r="H34" s="199">
        <v>155087.22</v>
      </c>
      <c r="I34" s="206">
        <v>5.7439598146568085E-2</v>
      </c>
      <c r="J34" s="101"/>
    </row>
    <row r="35" spans="1:10" x14ac:dyDescent="0.2">
      <c r="A35" s="173" t="s">
        <v>3</v>
      </c>
      <c r="B35" s="291">
        <v>2056.3420000000001</v>
      </c>
      <c r="C35" s="346">
        <v>1.2902582565775133E-2</v>
      </c>
      <c r="D35" s="199">
        <v>717.27700000000004</v>
      </c>
      <c r="E35" s="346">
        <v>1.3007436165179678E-2</v>
      </c>
      <c r="F35" s="291">
        <v>242.85300000000001</v>
      </c>
      <c r="G35" s="346">
        <v>4.8030784890463205E-3</v>
      </c>
      <c r="H35" s="199">
        <v>3016.4720000000002</v>
      </c>
      <c r="I35" s="206">
        <v>1.1379477550038404E-2</v>
      </c>
      <c r="J35" s="101"/>
    </row>
    <row r="36" spans="1:10" ht="12" customHeight="1" x14ac:dyDescent="0.2">
      <c r="A36" s="193" t="s">
        <v>189</v>
      </c>
      <c r="B36" s="71"/>
      <c r="C36" s="8"/>
      <c r="E36" s="103"/>
      <c r="F36" s="103"/>
      <c r="G36" s="103"/>
      <c r="I36" s="3"/>
    </row>
    <row r="37" spans="1:10" x14ac:dyDescent="0.2">
      <c r="A37" s="193"/>
      <c r="B37" s="71"/>
    </row>
    <row r="38" spans="1:10" x14ac:dyDescent="0.2">
      <c r="A38" s="103" t="s">
        <v>166</v>
      </c>
      <c r="B38" s="104">
        <f>+I7</f>
        <v>0.11316109041503523</v>
      </c>
      <c r="C38" s="93" t="str">
        <f>+B5</f>
        <v>Duben</v>
      </c>
      <c r="D38" s="103" t="str">
        <f>+D5</f>
        <v>Květen</v>
      </c>
      <c r="E38" s="103" t="str">
        <f>+F5</f>
        <v>Červen</v>
      </c>
    </row>
    <row r="39" spans="1:10" x14ac:dyDescent="0.2">
      <c r="A39" s="103" t="s">
        <v>59</v>
      </c>
      <c r="B39" s="104">
        <f>+I8</f>
        <v>0.15907700247690232</v>
      </c>
      <c r="C39" s="93"/>
      <c r="D39" s="103"/>
      <c r="E39" s="103"/>
    </row>
    <row r="40" spans="1:10" x14ac:dyDescent="0.2">
      <c r="A40" s="103" t="s">
        <v>116</v>
      </c>
      <c r="B40" s="104">
        <f t="shared" ref="B40" si="0">+I9</f>
        <v>0.23988082440867911</v>
      </c>
      <c r="C40" s="93"/>
      <c r="D40" s="103"/>
      <c r="E40" s="103"/>
      <c r="H40" s="116">
        <f>I7</f>
        <v>0.11316109041503523</v>
      </c>
    </row>
    <row r="41" spans="1:10" x14ac:dyDescent="0.2">
      <c r="B41" s="127"/>
      <c r="C41" s="78"/>
      <c r="H41" s="116">
        <f>I8</f>
        <v>0.15907700247690232</v>
      </c>
    </row>
    <row r="42" spans="1:10" x14ac:dyDescent="0.2">
      <c r="B42" s="78"/>
      <c r="C42" s="78"/>
      <c r="H42" s="116">
        <f>I9</f>
        <v>0.23988082440867911</v>
      </c>
    </row>
  </sheetData>
  <mergeCells count="5">
    <mergeCell ref="B5:C5"/>
    <mergeCell ref="D5:E5"/>
    <mergeCell ref="F5:G5"/>
    <mergeCell ref="H5:I5"/>
    <mergeCell ref="A5:A6"/>
  </mergeCells>
  <conditionalFormatting sqref="C10:C25 C28:C35 E10:E25 E28:E35 G10:G25 G28:G35 I10:I25 I28:I35">
    <cfRule type="dataBar" priority="1">
      <dataBar>
        <cfvo type="num" val="0"/>
        <cfvo type="num" val="1"/>
        <color theme="9"/>
      </dataBar>
      <extLst>
        <ext xmlns:x14="http://schemas.microsoft.com/office/spreadsheetml/2009/9/main" uri="{B025F937-C7B1-47D3-B67F-A62EFF666E3E}">
          <x14:id>{6534512B-0C0A-4CCF-B02D-9E89E9FE7565}</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6534512B-0C0A-4CCF-B02D-9E89E9FE7565}">
            <x14:dataBar minLength="0" maxLength="100" gradient="0" direction="rightToLeft">
              <x14:cfvo type="num">
                <xm:f>0</xm:f>
              </x14:cfvo>
              <x14:cfvo type="num">
                <xm:f>1</xm:f>
              </x14:cfvo>
              <x14:negativeFillColor rgb="FFFF0000"/>
              <x14:axisColor rgb="FF000000"/>
            </x14:dataBar>
          </x14:cfRule>
          <xm:sqref>C10:C25 C28:C35 E10:E25 E28:E35 G10:G25 G28:G35 I10:I25 I28:I35</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42"/>
  <dimension ref="A1:O41"/>
  <sheetViews>
    <sheetView showGridLines="0" view="pageBreakPreview" zoomScaleNormal="70" zoomScaleSheetLayoutView="100" workbookViewId="0">
      <selection activeCell="O33" sqref="O33"/>
    </sheetView>
  </sheetViews>
  <sheetFormatPr defaultColWidth="9.109375" defaultRowHeight="11.4" x14ac:dyDescent="0.2"/>
  <cols>
    <col min="1" max="1" width="31.6640625" style="74" customWidth="1"/>
    <col min="2" max="9" width="13.33203125" style="74" customWidth="1"/>
    <col min="10" max="15" width="9.109375" style="74" customWidth="1"/>
    <col min="16" max="16384" width="9.109375" style="74"/>
  </cols>
  <sheetData>
    <row r="1" spans="1:15" ht="17.399999999999999" x14ac:dyDescent="0.3">
      <c r="A1" s="243" t="s">
        <v>283</v>
      </c>
      <c r="I1" s="246" t="str">
        <f>'3'!N1</f>
        <v>II. čtvrtletí 2022</v>
      </c>
    </row>
    <row r="2" spans="1:15" ht="1.5" customHeight="1" x14ac:dyDescent="0.2">
      <c r="E2" s="103"/>
      <c r="F2" s="103"/>
      <c r="G2" s="103"/>
    </row>
    <row r="3" spans="1:15" ht="12" customHeight="1" x14ac:dyDescent="0.2">
      <c r="E3" s="103"/>
      <c r="F3" s="103"/>
      <c r="G3" s="103"/>
    </row>
    <row r="4" spans="1:15" ht="12" x14ac:dyDescent="0.25">
      <c r="A4" s="7"/>
      <c r="B4" s="126"/>
      <c r="C4" s="126"/>
      <c r="D4" s="126"/>
    </row>
    <row r="5" spans="1:15" ht="12.75" customHeight="1" x14ac:dyDescent="0.2">
      <c r="A5" s="385">
        <v>2022</v>
      </c>
      <c r="B5" s="368" t="s">
        <v>11</v>
      </c>
      <c r="C5" s="370"/>
      <c r="D5" s="368" t="s">
        <v>12</v>
      </c>
      <c r="E5" s="370"/>
      <c r="F5" s="368" t="s">
        <v>13</v>
      </c>
      <c r="G5" s="370"/>
      <c r="H5" s="368" t="s">
        <v>7</v>
      </c>
      <c r="I5" s="369"/>
    </row>
    <row r="6" spans="1:15" ht="12" x14ac:dyDescent="0.2">
      <c r="A6" s="386"/>
      <c r="B6" s="283" t="s">
        <v>295</v>
      </c>
      <c r="C6" s="284" t="s">
        <v>296</v>
      </c>
      <c r="D6" s="283" t="s">
        <v>295</v>
      </c>
      <c r="E6" s="284" t="s">
        <v>296</v>
      </c>
      <c r="F6" s="283" t="s">
        <v>295</v>
      </c>
      <c r="G6" s="284" t="s">
        <v>296</v>
      </c>
      <c r="H6" s="283" t="s">
        <v>295</v>
      </c>
      <c r="I6" s="302" t="s">
        <v>296</v>
      </c>
      <c r="J6" s="109"/>
      <c r="O6" s="109"/>
    </row>
    <row r="7" spans="1:15" ht="13.2" x14ac:dyDescent="0.2">
      <c r="A7" s="170" t="s">
        <v>200</v>
      </c>
      <c r="B7" s="289">
        <v>9895.5858599999992</v>
      </c>
      <c r="C7" s="345">
        <v>0.25693016120796974</v>
      </c>
      <c r="D7" s="198">
        <v>9895.5858599999992</v>
      </c>
      <c r="E7" s="345">
        <v>0.25693096172627372</v>
      </c>
      <c r="F7" s="289">
        <v>9895.5858599999992</v>
      </c>
      <c r="G7" s="345">
        <v>0.25769653268366693</v>
      </c>
      <c r="H7" s="198">
        <v>9895.5858599999992</v>
      </c>
      <c r="I7" s="204">
        <v>0.25769653268366693</v>
      </c>
      <c r="J7" s="111"/>
      <c r="O7" s="60"/>
    </row>
    <row r="8" spans="1:15" ht="12" x14ac:dyDescent="0.2">
      <c r="A8" s="170" t="s">
        <v>161</v>
      </c>
      <c r="B8" s="289">
        <v>2676636.5439999998</v>
      </c>
      <c r="C8" s="345">
        <v>0.20008846049251641</v>
      </c>
      <c r="D8" s="198">
        <v>2174669.6330000004</v>
      </c>
      <c r="E8" s="345">
        <v>0.23367852894546234</v>
      </c>
      <c r="F8" s="289">
        <v>1857569.9230000007</v>
      </c>
      <c r="G8" s="345">
        <v>0.23627990013754802</v>
      </c>
      <c r="H8" s="198">
        <v>6708876.1000000006</v>
      </c>
      <c r="I8" s="204">
        <v>0.21963732622084223</v>
      </c>
      <c r="J8" s="111"/>
      <c r="O8" s="60"/>
    </row>
    <row r="9" spans="1:15" ht="12" x14ac:dyDescent="0.2">
      <c r="A9" s="170" t="s">
        <v>162</v>
      </c>
      <c r="B9" s="289">
        <v>1052363.4939999999</v>
      </c>
      <c r="C9" s="345">
        <v>0.13635264822138518</v>
      </c>
      <c r="D9" s="198">
        <v>631958.43999999994</v>
      </c>
      <c r="E9" s="345">
        <v>0.16024217659635087</v>
      </c>
      <c r="F9" s="289">
        <v>495109.62099999993</v>
      </c>
      <c r="G9" s="345">
        <v>0.16589087671766503</v>
      </c>
      <c r="H9" s="198">
        <v>2179431.5549999997</v>
      </c>
      <c r="I9" s="205">
        <v>0.14880449324258252</v>
      </c>
      <c r="J9" s="101"/>
      <c r="O9" s="104"/>
    </row>
    <row r="10" spans="1:15" x14ac:dyDescent="0.2">
      <c r="A10" s="173" t="s">
        <v>40</v>
      </c>
      <c r="B10" s="291">
        <v>129571.66899999998</v>
      </c>
      <c r="C10" s="346">
        <v>0.17102684218974984</v>
      </c>
      <c r="D10" s="199">
        <v>103566.59999999999</v>
      </c>
      <c r="E10" s="346">
        <v>0.21656293128296794</v>
      </c>
      <c r="F10" s="291">
        <v>82579.223999999987</v>
      </c>
      <c r="G10" s="346">
        <v>0.24490220867716608</v>
      </c>
      <c r="H10" s="199">
        <v>315717.49299999996</v>
      </c>
      <c r="I10" s="206">
        <v>0.2007064099112984</v>
      </c>
      <c r="J10" s="101"/>
      <c r="O10" s="127"/>
    </row>
    <row r="11" spans="1:15" x14ac:dyDescent="0.2">
      <c r="A11" s="173" t="s">
        <v>39</v>
      </c>
      <c r="B11" s="291">
        <v>1634.7980000000002</v>
      </c>
      <c r="C11" s="346">
        <v>3.042862742469581E-2</v>
      </c>
      <c r="D11" s="199">
        <v>1796.433</v>
      </c>
      <c r="E11" s="346">
        <v>4.6090322441603056E-2</v>
      </c>
      <c r="F11" s="291">
        <v>1704.2910000000002</v>
      </c>
      <c r="G11" s="346">
        <v>5.435233664936534E-2</v>
      </c>
      <c r="H11" s="199">
        <v>5135.5220000000008</v>
      </c>
      <c r="I11" s="206">
        <v>4.1396014161688685E-2</v>
      </c>
      <c r="J11" s="101"/>
      <c r="O11" s="127"/>
    </row>
    <row r="12" spans="1:15" x14ac:dyDescent="0.2">
      <c r="A12" s="173" t="s">
        <v>38</v>
      </c>
      <c r="B12" s="291">
        <v>818.48</v>
      </c>
      <c r="C12" s="346">
        <v>1.0562855147902724E-3</v>
      </c>
      <c r="D12" s="199">
        <v>262.27</v>
      </c>
      <c r="E12" s="346">
        <v>8.8483492697129435E-4</v>
      </c>
      <c r="F12" s="291">
        <v>119.33</v>
      </c>
      <c r="G12" s="346">
        <v>5.8090728761068351E-4</v>
      </c>
      <c r="H12" s="199">
        <v>1200.08</v>
      </c>
      <c r="I12" s="206">
        <v>9.3999188994597991E-4</v>
      </c>
      <c r="J12" s="101"/>
      <c r="O12" s="127"/>
    </row>
    <row r="13" spans="1:15" x14ac:dyDescent="0.2">
      <c r="A13" s="173" t="s">
        <v>60</v>
      </c>
      <c r="B13" s="291">
        <v>0</v>
      </c>
      <c r="C13" s="346">
        <v>0</v>
      </c>
      <c r="D13" s="199">
        <v>0</v>
      </c>
      <c r="E13" s="346">
        <v>0</v>
      </c>
      <c r="F13" s="291">
        <v>0</v>
      </c>
      <c r="G13" s="346">
        <v>0</v>
      </c>
      <c r="H13" s="199">
        <v>0</v>
      </c>
      <c r="I13" s="206">
        <v>0</v>
      </c>
      <c r="J13" s="101"/>
      <c r="O13" s="127"/>
    </row>
    <row r="14" spans="1:15" x14ac:dyDescent="0.2">
      <c r="A14" s="173" t="s">
        <v>61</v>
      </c>
      <c r="B14" s="291">
        <v>123</v>
      </c>
      <c r="C14" s="346">
        <v>0.10852551761377975</v>
      </c>
      <c r="D14" s="199">
        <v>118</v>
      </c>
      <c r="E14" s="346">
        <v>9.6156196777952521E-2</v>
      </c>
      <c r="F14" s="291">
        <v>112</v>
      </c>
      <c r="G14" s="346">
        <v>9.9935755585694924E-2</v>
      </c>
      <c r="H14" s="199">
        <v>353</v>
      </c>
      <c r="I14" s="206">
        <v>0.10139995128206307</v>
      </c>
      <c r="J14" s="101"/>
      <c r="O14" s="127"/>
    </row>
    <row r="15" spans="1:15" x14ac:dyDescent="0.2">
      <c r="A15" s="173" t="s">
        <v>62</v>
      </c>
      <c r="B15" s="291">
        <v>9</v>
      </c>
      <c r="C15" s="346">
        <v>0.12892135797163731</v>
      </c>
      <c r="D15" s="199">
        <v>14</v>
      </c>
      <c r="E15" s="346">
        <v>0.16226240148354196</v>
      </c>
      <c r="F15" s="291">
        <v>11</v>
      </c>
      <c r="G15" s="346">
        <v>0.11134730235853833</v>
      </c>
      <c r="H15" s="199">
        <v>34</v>
      </c>
      <c r="I15" s="206">
        <v>0.13339610797237916</v>
      </c>
      <c r="J15" s="101"/>
      <c r="O15" s="127"/>
    </row>
    <row r="16" spans="1:15" x14ac:dyDescent="0.2">
      <c r="A16" s="173" t="s">
        <v>37</v>
      </c>
      <c r="B16" s="291">
        <v>822460.04499999993</v>
      </c>
      <c r="C16" s="346">
        <v>0.23855583648404766</v>
      </c>
      <c r="D16" s="199">
        <v>461232.45</v>
      </c>
      <c r="E16" s="346">
        <v>0.29334943232673855</v>
      </c>
      <c r="F16" s="291">
        <v>379950.63099999999</v>
      </c>
      <c r="G16" s="346">
        <v>0.31759417270971291</v>
      </c>
      <c r="H16" s="199">
        <v>1663643.1259999999</v>
      </c>
      <c r="I16" s="206">
        <v>0.26762594964295155</v>
      </c>
      <c r="J16" s="101"/>
      <c r="O16" s="127"/>
    </row>
    <row r="17" spans="1:15" x14ac:dyDescent="0.2">
      <c r="A17" s="173" t="s">
        <v>72</v>
      </c>
      <c r="B17" s="291">
        <v>0</v>
      </c>
      <c r="C17" s="346">
        <v>0</v>
      </c>
      <c r="D17" s="199">
        <v>0</v>
      </c>
      <c r="E17" s="346">
        <v>0</v>
      </c>
      <c r="F17" s="291">
        <v>0</v>
      </c>
      <c r="G17" s="346">
        <v>0</v>
      </c>
      <c r="H17" s="199">
        <v>0</v>
      </c>
      <c r="I17" s="206">
        <v>0</v>
      </c>
      <c r="J17" s="101"/>
      <c r="O17" s="127"/>
    </row>
    <row r="18" spans="1:15" x14ac:dyDescent="0.2">
      <c r="A18" s="173" t="s">
        <v>36</v>
      </c>
      <c r="B18" s="291">
        <v>0</v>
      </c>
      <c r="C18" s="346">
        <v>0</v>
      </c>
      <c r="D18" s="199">
        <v>0</v>
      </c>
      <c r="E18" s="346">
        <v>0</v>
      </c>
      <c r="F18" s="291">
        <v>0</v>
      </c>
      <c r="G18" s="346">
        <v>0</v>
      </c>
      <c r="H18" s="199">
        <v>0</v>
      </c>
      <c r="I18" s="206">
        <v>0</v>
      </c>
      <c r="J18" s="101"/>
      <c r="O18" s="127"/>
    </row>
    <row r="19" spans="1:15" x14ac:dyDescent="0.2">
      <c r="A19" s="173" t="s">
        <v>35</v>
      </c>
      <c r="B19" s="291">
        <v>265</v>
      </c>
      <c r="C19" s="346">
        <v>3.722785437514177E-3</v>
      </c>
      <c r="D19" s="199">
        <v>18</v>
      </c>
      <c r="E19" s="346">
        <v>2.450519418222185E-4</v>
      </c>
      <c r="F19" s="291">
        <v>8</v>
      </c>
      <c r="G19" s="346">
        <v>1.0168486094817699E-4</v>
      </c>
      <c r="H19" s="199">
        <v>291</v>
      </c>
      <c r="I19" s="206">
        <v>1.3031123575851006E-3</v>
      </c>
      <c r="J19" s="101"/>
      <c r="O19" s="127"/>
    </row>
    <row r="20" spans="1:15" x14ac:dyDescent="0.2">
      <c r="A20" s="173" t="s">
        <v>34</v>
      </c>
      <c r="B20" s="291">
        <v>0</v>
      </c>
      <c r="C20" s="346">
        <v>0</v>
      </c>
      <c r="D20" s="199">
        <v>0</v>
      </c>
      <c r="E20" s="346">
        <v>0</v>
      </c>
      <c r="F20" s="291">
        <v>0</v>
      </c>
      <c r="G20" s="346">
        <v>0</v>
      </c>
      <c r="H20" s="199">
        <v>0</v>
      </c>
      <c r="I20" s="206">
        <v>0</v>
      </c>
      <c r="J20" s="101"/>
      <c r="O20" s="127"/>
    </row>
    <row r="21" spans="1:15" x14ac:dyDescent="0.2">
      <c r="A21" s="173" t="s">
        <v>33</v>
      </c>
      <c r="B21" s="291">
        <v>2212.77</v>
      </c>
      <c r="C21" s="346">
        <v>1.2067316381097726E-2</v>
      </c>
      <c r="D21" s="199">
        <v>2349.2199999999998</v>
      </c>
      <c r="E21" s="346">
        <v>1.0923072488513779E-2</v>
      </c>
      <c r="F21" s="291">
        <v>1643.63</v>
      </c>
      <c r="G21" s="346">
        <v>9.2365358205352636E-3</v>
      </c>
      <c r="H21" s="199">
        <v>6205.62</v>
      </c>
      <c r="I21" s="206">
        <v>1.0766409730064605E-2</v>
      </c>
      <c r="J21" s="101"/>
      <c r="O21" s="127"/>
    </row>
    <row r="22" spans="1:15" x14ac:dyDescent="0.2">
      <c r="A22" s="173" t="s">
        <v>32</v>
      </c>
      <c r="B22" s="291">
        <v>6000</v>
      </c>
      <c r="C22" s="346">
        <v>1.8550235298604625E-2</v>
      </c>
      <c r="D22" s="199">
        <v>13250</v>
      </c>
      <c r="E22" s="346">
        <v>5.7114382836570179E-2</v>
      </c>
      <c r="F22" s="291">
        <v>7344</v>
      </c>
      <c r="G22" s="346">
        <v>3.8663853253619318E-2</v>
      </c>
      <c r="H22" s="199">
        <v>26594</v>
      </c>
      <c r="I22" s="206">
        <v>3.5678374668730702E-2</v>
      </c>
      <c r="J22" s="101"/>
      <c r="O22" s="127"/>
    </row>
    <row r="23" spans="1:15" x14ac:dyDescent="0.2">
      <c r="A23" s="173" t="s">
        <v>3</v>
      </c>
      <c r="B23" s="291">
        <v>0</v>
      </c>
      <c r="C23" s="346">
        <v>0</v>
      </c>
      <c r="D23" s="199">
        <v>0</v>
      </c>
      <c r="E23" s="346">
        <v>0</v>
      </c>
      <c r="F23" s="291">
        <v>0</v>
      </c>
      <c r="G23" s="346">
        <v>0</v>
      </c>
      <c r="H23" s="199">
        <v>0</v>
      </c>
      <c r="I23" s="206">
        <v>0</v>
      </c>
      <c r="J23" s="101"/>
      <c r="O23" s="127"/>
    </row>
    <row r="24" spans="1:15" x14ac:dyDescent="0.2">
      <c r="A24" s="173" t="s">
        <v>31</v>
      </c>
      <c r="B24" s="291">
        <v>334.04699999999997</v>
      </c>
      <c r="C24" s="346">
        <v>6.8981537562204228E-3</v>
      </c>
      <c r="D24" s="199">
        <v>297.44299999999998</v>
      </c>
      <c r="E24" s="346">
        <v>4.6973861419662609E-2</v>
      </c>
      <c r="F24" s="291">
        <v>1130.5989999999997</v>
      </c>
      <c r="G24" s="346">
        <v>0.44998947264100575</v>
      </c>
      <c r="H24" s="199">
        <v>1762.0889999999997</v>
      </c>
      <c r="I24" s="206">
        <v>3.0768010909974185E-2</v>
      </c>
      <c r="J24" s="101"/>
      <c r="O24" s="127"/>
    </row>
    <row r="25" spans="1:15" x14ac:dyDescent="0.2">
      <c r="A25" s="173" t="s">
        <v>30</v>
      </c>
      <c r="B25" s="291">
        <v>88934.685000000012</v>
      </c>
      <c r="C25" s="346">
        <v>4.3877680642970616E-2</v>
      </c>
      <c r="D25" s="199">
        <v>49054.023999999998</v>
      </c>
      <c r="E25" s="346">
        <v>4.8318719693466551E-2</v>
      </c>
      <c r="F25" s="291">
        <v>20506.915999999997</v>
      </c>
      <c r="G25" s="346">
        <v>2.7327437205643235E-2</v>
      </c>
      <c r="H25" s="199">
        <v>158495.625</v>
      </c>
      <c r="I25" s="206">
        <v>4.1791746285875495E-2</v>
      </c>
      <c r="J25" s="101"/>
      <c r="O25" s="98"/>
    </row>
    <row r="26" spans="1:15" ht="13.5" customHeight="1" x14ac:dyDescent="0.2">
      <c r="A26" s="171" t="s">
        <v>291</v>
      </c>
      <c r="B26" s="289">
        <v>898397.63600000006</v>
      </c>
      <c r="C26" s="345">
        <v>0.12812107578268903</v>
      </c>
      <c r="D26" s="198">
        <v>515986.31999999995</v>
      </c>
      <c r="E26" s="345">
        <v>0.15052470505598353</v>
      </c>
      <c r="F26" s="289">
        <v>388974.36199999996</v>
      </c>
      <c r="G26" s="345">
        <v>0.15512870981109078</v>
      </c>
      <c r="H26" s="198">
        <v>1803358.318</v>
      </c>
      <c r="I26" s="205">
        <v>0.13928293299802089</v>
      </c>
      <c r="J26" s="10"/>
      <c r="O26" s="78"/>
    </row>
    <row r="27" spans="1:15" ht="12.75" customHeight="1" x14ac:dyDescent="0.2">
      <c r="A27" s="173" t="s">
        <v>26</v>
      </c>
      <c r="B27" s="291">
        <v>300135.19099999999</v>
      </c>
      <c r="C27" s="346">
        <v>0.16175421979996715</v>
      </c>
      <c r="D27" s="199">
        <v>282552.087</v>
      </c>
      <c r="E27" s="346">
        <v>0.20194574398542881</v>
      </c>
      <c r="F27" s="291">
        <v>237150.50399999999</v>
      </c>
      <c r="G27" s="346">
        <v>0.20230869534642212</v>
      </c>
      <c r="H27" s="199">
        <v>819837.78199999989</v>
      </c>
      <c r="I27" s="206">
        <v>0.18519577028061954</v>
      </c>
      <c r="J27" s="101"/>
      <c r="O27" s="78"/>
    </row>
    <row r="28" spans="1:15" ht="12.75" customHeight="1" x14ac:dyDescent="0.2">
      <c r="A28" s="173" t="s">
        <v>0</v>
      </c>
      <c r="B28" s="291">
        <v>42062.162000000004</v>
      </c>
      <c r="C28" s="346">
        <v>0.3253716598043927</v>
      </c>
      <c r="D28" s="199">
        <v>18086.414000000001</v>
      </c>
      <c r="E28" s="346">
        <v>0.27866836916621562</v>
      </c>
      <c r="F28" s="291">
        <v>10073.053</v>
      </c>
      <c r="G28" s="346">
        <v>0.21032850119733984</v>
      </c>
      <c r="H28" s="199">
        <v>70221.629000000001</v>
      </c>
      <c r="I28" s="206">
        <v>0.2900890599848619</v>
      </c>
      <c r="J28" s="101"/>
      <c r="O28" s="78"/>
    </row>
    <row r="29" spans="1:15" ht="12.75" customHeight="1" x14ac:dyDescent="0.2">
      <c r="A29" s="173" t="s">
        <v>1</v>
      </c>
      <c r="B29" s="291">
        <v>13872.66</v>
      </c>
      <c r="C29" s="346">
        <v>0.21145643660481872</v>
      </c>
      <c r="D29" s="199">
        <v>4009.74</v>
      </c>
      <c r="E29" s="346">
        <v>0.2764162685313451</v>
      </c>
      <c r="F29" s="291">
        <v>1517.15</v>
      </c>
      <c r="G29" s="346">
        <v>0.23544329884748172</v>
      </c>
      <c r="H29" s="199">
        <v>19399.550000000003</v>
      </c>
      <c r="I29" s="206">
        <v>0.22412908896471026</v>
      </c>
      <c r="J29" s="101"/>
      <c r="O29" s="78"/>
    </row>
    <row r="30" spans="1:15" ht="12.75" customHeight="1" x14ac:dyDescent="0.2">
      <c r="A30" s="173" t="s">
        <v>2</v>
      </c>
      <c r="B30" s="291">
        <v>1439.5930000000001</v>
      </c>
      <c r="C30" s="346">
        <v>6.243864427851311E-2</v>
      </c>
      <c r="D30" s="199">
        <v>430.75200000000001</v>
      </c>
      <c r="E30" s="346">
        <v>5.5704596180085539E-2</v>
      </c>
      <c r="F30" s="291">
        <v>17.798999999999999</v>
      </c>
      <c r="G30" s="346">
        <v>4.2924437411086562E-3</v>
      </c>
      <c r="H30" s="199">
        <v>1888.144</v>
      </c>
      <c r="I30" s="206">
        <v>5.4046568444901695E-2</v>
      </c>
      <c r="J30" s="101"/>
    </row>
    <row r="31" spans="1:15" x14ac:dyDescent="0.2">
      <c r="A31" s="173" t="s">
        <v>6</v>
      </c>
      <c r="B31" s="291">
        <v>9864.6099999999988</v>
      </c>
      <c r="C31" s="346">
        <v>0.26044092583452766</v>
      </c>
      <c r="D31" s="199">
        <v>2913.91</v>
      </c>
      <c r="E31" s="346">
        <v>0.14063547770289322</v>
      </c>
      <c r="F31" s="291">
        <v>1705.4499999999998</v>
      </c>
      <c r="G31" s="346">
        <v>0.12571543986398304</v>
      </c>
      <c r="H31" s="199">
        <v>14483.969999999998</v>
      </c>
      <c r="I31" s="206">
        <v>0.20071429993820997</v>
      </c>
      <c r="J31" s="101"/>
    </row>
    <row r="32" spans="1:15" x14ac:dyDescent="0.2">
      <c r="A32" s="173" t="s">
        <v>25</v>
      </c>
      <c r="B32" s="291">
        <v>356113.266</v>
      </c>
      <c r="C32" s="346">
        <v>0.11702014492548306</v>
      </c>
      <c r="D32" s="199">
        <v>145216.783</v>
      </c>
      <c r="E32" s="346">
        <v>0.11749688452792921</v>
      </c>
      <c r="F32" s="291">
        <v>99016.664999999994</v>
      </c>
      <c r="G32" s="346">
        <v>0.11778322801953717</v>
      </c>
      <c r="H32" s="199">
        <v>600346.71400000004</v>
      </c>
      <c r="I32" s="206">
        <v>0.11726052928420858</v>
      </c>
      <c r="J32" s="101"/>
    </row>
    <row r="33" spans="1:10" x14ac:dyDescent="0.2">
      <c r="A33" s="173" t="s">
        <v>5</v>
      </c>
      <c r="B33" s="291">
        <v>158247.53300000005</v>
      </c>
      <c r="C33" s="346">
        <v>9.3183722431511171E-2</v>
      </c>
      <c r="D33" s="199">
        <v>56672.03100000001</v>
      </c>
      <c r="E33" s="346">
        <v>8.9977903857277941E-2</v>
      </c>
      <c r="F33" s="291">
        <v>33320.043999999994</v>
      </c>
      <c r="G33" s="346">
        <v>8.9586883189847158E-2</v>
      </c>
      <c r="H33" s="199">
        <v>248239.60800000007</v>
      </c>
      <c r="I33" s="206">
        <v>9.194041473940659E-2</v>
      </c>
      <c r="J33" s="101"/>
    </row>
    <row r="34" spans="1:10" x14ac:dyDescent="0.2">
      <c r="A34" s="173" t="s">
        <v>3</v>
      </c>
      <c r="B34" s="291">
        <v>16662.620999999999</v>
      </c>
      <c r="C34" s="346">
        <v>0.10455013962401126</v>
      </c>
      <c r="D34" s="199">
        <v>6104.603000000001</v>
      </c>
      <c r="E34" s="346">
        <v>0.11070372232242826</v>
      </c>
      <c r="F34" s="291">
        <v>6173.697000000001</v>
      </c>
      <c r="G34" s="346">
        <v>0.1221016469164054</v>
      </c>
      <c r="H34" s="199">
        <v>28940.921000000002</v>
      </c>
      <c r="I34" s="206">
        <v>0.10917805993124916</v>
      </c>
      <c r="J34" s="101"/>
    </row>
    <row r="35" spans="1:10" ht="11.4" customHeight="1" x14ac:dyDescent="0.2">
      <c r="A35" s="193" t="s">
        <v>170</v>
      </c>
      <c r="B35" s="71"/>
      <c r="C35" s="8"/>
      <c r="E35" s="103"/>
      <c r="F35" s="103"/>
      <c r="G35" s="103"/>
      <c r="I35" s="3"/>
    </row>
    <row r="36" spans="1:10" x14ac:dyDescent="0.2">
      <c r="A36" s="193"/>
      <c r="B36" s="71"/>
    </row>
    <row r="37" spans="1:10" x14ac:dyDescent="0.2">
      <c r="B37" s="78"/>
      <c r="C37" s="78"/>
    </row>
    <row r="38" spans="1:10" x14ac:dyDescent="0.2">
      <c r="A38" s="103" t="s">
        <v>166</v>
      </c>
      <c r="B38" s="104">
        <f>+I7</f>
        <v>0.25769653268366693</v>
      </c>
      <c r="C38" s="93" t="str">
        <f>+B5</f>
        <v>Duben</v>
      </c>
      <c r="D38" s="103" t="str">
        <f>+D5</f>
        <v>Květen</v>
      </c>
      <c r="E38" s="103" t="str">
        <f>+F5</f>
        <v>Červen</v>
      </c>
    </row>
    <row r="39" spans="1:10" x14ac:dyDescent="0.2">
      <c r="A39" s="103" t="s">
        <v>59</v>
      </c>
      <c r="B39" s="104">
        <f>+I8</f>
        <v>0.21963732622084223</v>
      </c>
      <c r="C39" s="93"/>
      <c r="D39" s="103"/>
      <c r="E39" s="103"/>
      <c r="H39" s="116"/>
    </row>
    <row r="40" spans="1:10" x14ac:dyDescent="0.2">
      <c r="A40" s="103" t="s">
        <v>116</v>
      </c>
      <c r="B40" s="104">
        <f t="shared" ref="B40" si="0">+I9</f>
        <v>0.14880449324258252</v>
      </c>
      <c r="C40" s="93"/>
      <c r="D40" s="103"/>
      <c r="E40" s="103"/>
      <c r="H40" s="116"/>
    </row>
    <row r="41" spans="1:10" x14ac:dyDescent="0.2">
      <c r="B41" s="78"/>
      <c r="C41" s="78"/>
      <c r="H41" s="116"/>
    </row>
  </sheetData>
  <mergeCells count="5">
    <mergeCell ref="B5:C5"/>
    <mergeCell ref="D5:E5"/>
    <mergeCell ref="F5:G5"/>
    <mergeCell ref="H5:I5"/>
    <mergeCell ref="A5:A6"/>
  </mergeCells>
  <conditionalFormatting sqref="C10:C25 C27:C34 E10:E25 E27:E34 G10:G25 G27:G34 I10:I25 I27:I34">
    <cfRule type="dataBar" priority="2">
      <dataBar>
        <cfvo type="num" val="0"/>
        <cfvo type="num" val="1"/>
        <color theme="9"/>
      </dataBar>
      <extLst>
        <ext xmlns:x14="http://schemas.microsoft.com/office/spreadsheetml/2009/9/main" uri="{B025F937-C7B1-47D3-B67F-A62EFF666E3E}">
          <x14:id>{03C23AEA-A1D6-4B20-B6C9-E3C2D3661D87}</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03C23AEA-A1D6-4B20-B6C9-E3C2D3661D87}">
            <x14:dataBar minLength="0" maxLength="100" gradient="0" direction="rightToLeft">
              <x14:cfvo type="num">
                <xm:f>0</xm:f>
              </x14:cfvo>
              <x14:cfvo type="num">
                <xm:f>1</xm:f>
              </x14:cfvo>
              <x14:negativeFillColor rgb="FFFF0000"/>
              <x14:axisColor rgb="FF000000"/>
            </x14:dataBar>
          </x14:cfRule>
          <xm:sqref>C10:C25 C27:C34 E10:E25 E27:E34 G10:G25 G27:G34 I10:I25 I27:I34</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43"/>
  <dimension ref="A1:O41"/>
  <sheetViews>
    <sheetView showGridLines="0" view="pageBreakPreview" topLeftCell="A25" zoomScaleNormal="70" zoomScaleSheetLayoutView="100" workbookViewId="0">
      <selection activeCell="H49" sqref="H49"/>
    </sheetView>
  </sheetViews>
  <sheetFormatPr defaultColWidth="9.109375" defaultRowHeight="11.4" x14ac:dyDescent="0.2"/>
  <cols>
    <col min="1" max="1" width="31.6640625" style="74" customWidth="1"/>
    <col min="2" max="9" width="13.33203125" style="74" customWidth="1"/>
    <col min="10" max="15" width="9.109375" style="74" customWidth="1"/>
    <col min="16" max="16384" width="9.109375" style="74"/>
  </cols>
  <sheetData>
    <row r="1" spans="1:15" ht="17.399999999999999" x14ac:dyDescent="0.3">
      <c r="A1" s="243" t="s">
        <v>284</v>
      </c>
      <c r="I1" s="246" t="str">
        <f>'3'!N1</f>
        <v>II. čtvrtletí 2022</v>
      </c>
    </row>
    <row r="2" spans="1:15" ht="1.5" customHeight="1" x14ac:dyDescent="0.2">
      <c r="E2" s="103"/>
      <c r="F2" s="103"/>
      <c r="G2" s="103"/>
    </row>
    <row r="3" spans="1:15" ht="12" customHeight="1" x14ac:dyDescent="0.2">
      <c r="E3" s="103"/>
      <c r="F3" s="103"/>
      <c r="G3" s="103"/>
    </row>
    <row r="4" spans="1:15" ht="12" x14ac:dyDescent="0.25">
      <c r="A4" s="7"/>
      <c r="B4" s="126"/>
      <c r="C4" s="126"/>
      <c r="D4" s="126"/>
    </row>
    <row r="5" spans="1:15" ht="12.75" customHeight="1" x14ac:dyDescent="0.2">
      <c r="A5" s="385">
        <v>2022</v>
      </c>
      <c r="B5" s="368" t="s">
        <v>11</v>
      </c>
      <c r="C5" s="370"/>
      <c r="D5" s="368" t="s">
        <v>12</v>
      </c>
      <c r="E5" s="370"/>
      <c r="F5" s="368" t="s">
        <v>13</v>
      </c>
      <c r="G5" s="370"/>
      <c r="H5" s="368" t="s">
        <v>7</v>
      </c>
      <c r="I5" s="369"/>
    </row>
    <row r="6" spans="1:15" ht="12" x14ac:dyDescent="0.2">
      <c r="A6" s="386"/>
      <c r="B6" s="283" t="s">
        <v>295</v>
      </c>
      <c r="C6" s="284" t="s">
        <v>296</v>
      </c>
      <c r="D6" s="283" t="s">
        <v>295</v>
      </c>
      <c r="E6" s="284" t="s">
        <v>296</v>
      </c>
      <c r="F6" s="283" t="s">
        <v>295</v>
      </c>
      <c r="G6" s="284" t="s">
        <v>296</v>
      </c>
      <c r="H6" s="283" t="s">
        <v>295</v>
      </c>
      <c r="I6" s="302" t="s">
        <v>296</v>
      </c>
      <c r="J6" s="109"/>
      <c r="O6" s="109"/>
    </row>
    <row r="7" spans="1:15" ht="13.2" x14ac:dyDescent="0.2">
      <c r="A7" s="170" t="s">
        <v>200</v>
      </c>
      <c r="B7" s="289">
        <v>1270.9349999999997</v>
      </c>
      <c r="C7" s="345">
        <v>3.2998706600566141E-2</v>
      </c>
      <c r="D7" s="198">
        <v>1269.7879999999996</v>
      </c>
      <c r="E7" s="345">
        <v>3.2969028478368599E-2</v>
      </c>
      <c r="F7" s="289">
        <v>1268.6749999999995</v>
      </c>
      <c r="G7" s="345">
        <v>3.3038281232441458E-2</v>
      </c>
      <c r="H7" s="198">
        <v>1268.6749999999995</v>
      </c>
      <c r="I7" s="204">
        <v>3.3038281232441458E-2</v>
      </c>
      <c r="J7" s="111"/>
      <c r="O7" s="60"/>
    </row>
    <row r="8" spans="1:15" ht="12" x14ac:dyDescent="0.2">
      <c r="A8" s="170" t="s">
        <v>161</v>
      </c>
      <c r="B8" s="289">
        <v>589098.18000000005</v>
      </c>
      <c r="C8" s="345">
        <v>4.4037263176192866E-2</v>
      </c>
      <c r="D8" s="198">
        <v>405479.10800000007</v>
      </c>
      <c r="E8" s="345">
        <v>4.3570646335299355E-2</v>
      </c>
      <c r="F8" s="289">
        <v>369902.02900000004</v>
      </c>
      <c r="G8" s="345">
        <v>4.705094187337161E-2</v>
      </c>
      <c r="H8" s="198">
        <v>1364479.3170000003</v>
      </c>
      <c r="I8" s="204">
        <v>4.4670759215469938E-2</v>
      </c>
      <c r="J8" s="111"/>
      <c r="O8" s="60"/>
    </row>
    <row r="9" spans="1:15" ht="12" x14ac:dyDescent="0.2">
      <c r="A9" s="170" t="s">
        <v>162</v>
      </c>
      <c r="B9" s="289">
        <v>336451.63172668091</v>
      </c>
      <c r="C9" s="345">
        <v>4.3593369825064614E-2</v>
      </c>
      <c r="D9" s="198">
        <v>188245.56770585201</v>
      </c>
      <c r="E9" s="345">
        <v>4.7732378578251869E-2</v>
      </c>
      <c r="F9" s="289">
        <v>158759.79994903231</v>
      </c>
      <c r="G9" s="345">
        <v>5.3193881282032465E-2</v>
      </c>
      <c r="H9" s="198">
        <v>683456.99938156526</v>
      </c>
      <c r="I9" s="205">
        <v>4.6664219490054074E-2</v>
      </c>
      <c r="J9" s="101"/>
      <c r="O9" s="104"/>
    </row>
    <row r="10" spans="1:15" x14ac:dyDescent="0.2">
      <c r="A10" s="173" t="s">
        <v>40</v>
      </c>
      <c r="B10" s="291">
        <v>37340.175999999999</v>
      </c>
      <c r="C10" s="346">
        <v>4.9286795773924044E-2</v>
      </c>
      <c r="D10" s="199">
        <v>19538.298999999999</v>
      </c>
      <c r="E10" s="346">
        <v>4.0855558681303451E-2</v>
      </c>
      <c r="F10" s="291">
        <v>10403.047</v>
      </c>
      <c r="G10" s="346">
        <v>3.0851939069715246E-2</v>
      </c>
      <c r="H10" s="199">
        <v>67281.521999999997</v>
      </c>
      <c r="I10" s="206">
        <v>4.2771886364839605E-2</v>
      </c>
      <c r="J10" s="101"/>
      <c r="O10" s="127"/>
    </row>
    <row r="11" spans="1:15" x14ac:dyDescent="0.2">
      <c r="A11" s="173" t="s">
        <v>39</v>
      </c>
      <c r="B11" s="291">
        <v>1345.87</v>
      </c>
      <c r="C11" s="346">
        <v>2.505078718720927E-2</v>
      </c>
      <c r="D11" s="199">
        <v>798.31</v>
      </c>
      <c r="E11" s="346">
        <v>2.0481902363381283E-2</v>
      </c>
      <c r="F11" s="291">
        <v>400.45</v>
      </c>
      <c r="G11" s="346">
        <v>1.2770937129421178E-2</v>
      </c>
      <c r="H11" s="199">
        <v>2544.6299999999997</v>
      </c>
      <c r="I11" s="206">
        <v>2.0511554524789855E-2</v>
      </c>
      <c r="J11" s="101"/>
      <c r="O11" s="127"/>
    </row>
    <row r="12" spans="1:15" x14ac:dyDescent="0.2">
      <c r="A12" s="173" t="s">
        <v>38</v>
      </c>
      <c r="B12" s="291">
        <v>10016.040000000001</v>
      </c>
      <c r="C12" s="346">
        <v>1.2926153317808572E-2</v>
      </c>
      <c r="D12" s="199">
        <v>3127.08</v>
      </c>
      <c r="E12" s="346">
        <v>1.0550004207242138E-2</v>
      </c>
      <c r="F12" s="291">
        <v>2104.64</v>
      </c>
      <c r="G12" s="346">
        <v>1.0245543566554504E-2</v>
      </c>
      <c r="H12" s="199">
        <v>15247.76</v>
      </c>
      <c r="I12" s="206">
        <v>1.1943179404575293E-2</v>
      </c>
      <c r="J12" s="101"/>
      <c r="O12" s="127"/>
    </row>
    <row r="13" spans="1:15" x14ac:dyDescent="0.2">
      <c r="A13" s="173" t="s">
        <v>60</v>
      </c>
      <c r="B13" s="291">
        <v>0</v>
      </c>
      <c r="C13" s="346">
        <v>0</v>
      </c>
      <c r="D13" s="199">
        <v>52.1</v>
      </c>
      <c r="E13" s="346">
        <v>1.907428573939034E-2</v>
      </c>
      <c r="F13" s="291">
        <v>81.599999999999994</v>
      </c>
      <c r="G13" s="346">
        <v>3.2557278466871377E-2</v>
      </c>
      <c r="H13" s="199">
        <v>133.69999999999999</v>
      </c>
      <c r="I13" s="206">
        <v>1.3976908098849878E-2</v>
      </c>
      <c r="J13" s="101"/>
      <c r="O13" s="127"/>
    </row>
    <row r="14" spans="1:15" x14ac:dyDescent="0.2">
      <c r="A14" s="173" t="s">
        <v>61</v>
      </c>
      <c r="B14" s="291">
        <v>2.2240000000000002</v>
      </c>
      <c r="C14" s="346">
        <v>1.9622825298621642E-3</v>
      </c>
      <c r="D14" s="199">
        <v>21.63</v>
      </c>
      <c r="E14" s="346">
        <v>1.7625919799212821E-2</v>
      </c>
      <c r="F14" s="291">
        <v>0</v>
      </c>
      <c r="G14" s="346">
        <v>0</v>
      </c>
      <c r="H14" s="199">
        <v>23.853999999999999</v>
      </c>
      <c r="I14" s="206">
        <v>6.852108889185078E-3</v>
      </c>
      <c r="J14" s="101"/>
      <c r="O14" s="127"/>
    </row>
    <row r="15" spans="1:15" x14ac:dyDescent="0.2">
      <c r="A15" s="173" t="s">
        <v>62</v>
      </c>
      <c r="B15" s="291">
        <v>0</v>
      </c>
      <c r="C15" s="346">
        <v>0</v>
      </c>
      <c r="D15" s="199">
        <v>0</v>
      </c>
      <c r="E15" s="346">
        <v>0</v>
      </c>
      <c r="F15" s="291">
        <v>0</v>
      </c>
      <c r="G15" s="346">
        <v>0</v>
      </c>
      <c r="H15" s="199">
        <v>0</v>
      </c>
      <c r="I15" s="206">
        <v>0</v>
      </c>
      <c r="J15" s="101"/>
      <c r="O15" s="127"/>
    </row>
    <row r="16" spans="1:15" x14ac:dyDescent="0.2">
      <c r="A16" s="173" t="s">
        <v>37</v>
      </c>
      <c r="B16" s="291">
        <v>193555.144</v>
      </c>
      <c r="C16" s="346">
        <v>5.6140975556703554E-2</v>
      </c>
      <c r="D16" s="199">
        <v>115918.421</v>
      </c>
      <c r="E16" s="346">
        <v>7.372552168990254E-2</v>
      </c>
      <c r="F16" s="291">
        <v>112360.899</v>
      </c>
      <c r="G16" s="346">
        <v>9.3920535594069349E-2</v>
      </c>
      <c r="H16" s="199">
        <v>421834.46400000004</v>
      </c>
      <c r="I16" s="206">
        <v>6.785941483229227E-2</v>
      </c>
      <c r="J16" s="101"/>
      <c r="O16" s="127"/>
    </row>
    <row r="17" spans="1:15" x14ac:dyDescent="0.2">
      <c r="A17" s="173" t="s">
        <v>72</v>
      </c>
      <c r="B17" s="291">
        <v>0</v>
      </c>
      <c r="C17" s="346">
        <v>0</v>
      </c>
      <c r="D17" s="199">
        <v>0</v>
      </c>
      <c r="E17" s="346">
        <v>0</v>
      </c>
      <c r="F17" s="291">
        <v>0</v>
      </c>
      <c r="G17" s="346">
        <v>0</v>
      </c>
      <c r="H17" s="199">
        <v>0</v>
      </c>
      <c r="I17" s="206">
        <v>0</v>
      </c>
      <c r="J17" s="101"/>
      <c r="O17" s="127"/>
    </row>
    <row r="18" spans="1:15" x14ac:dyDescent="0.2">
      <c r="A18" s="173" t="s">
        <v>36</v>
      </c>
      <c r="B18" s="291">
        <v>0</v>
      </c>
      <c r="C18" s="346">
        <v>0</v>
      </c>
      <c r="D18" s="199">
        <v>0</v>
      </c>
      <c r="E18" s="346">
        <v>0</v>
      </c>
      <c r="F18" s="291">
        <v>0</v>
      </c>
      <c r="G18" s="346">
        <v>0</v>
      </c>
      <c r="H18" s="199">
        <v>0</v>
      </c>
      <c r="I18" s="206">
        <v>0</v>
      </c>
      <c r="J18" s="101"/>
      <c r="O18" s="127"/>
    </row>
    <row r="19" spans="1:15" x14ac:dyDescent="0.2">
      <c r="A19" s="173" t="s">
        <v>35</v>
      </c>
      <c r="B19" s="291">
        <v>2945</v>
      </c>
      <c r="C19" s="346">
        <v>4.1372087220676416E-2</v>
      </c>
      <c r="D19" s="199">
        <v>624</v>
      </c>
      <c r="E19" s="346">
        <v>8.4951339831702416E-3</v>
      </c>
      <c r="F19" s="291">
        <v>1255</v>
      </c>
      <c r="G19" s="346">
        <v>1.5951812561245268E-2</v>
      </c>
      <c r="H19" s="199">
        <v>4824</v>
      </c>
      <c r="I19" s="206">
        <v>2.1602110010276718E-2</v>
      </c>
      <c r="J19" s="101"/>
      <c r="O19" s="127"/>
    </row>
    <row r="20" spans="1:15" x14ac:dyDescent="0.2">
      <c r="A20" s="173" t="s">
        <v>34</v>
      </c>
      <c r="B20" s="291">
        <v>0</v>
      </c>
      <c r="C20" s="346">
        <v>0</v>
      </c>
      <c r="D20" s="199">
        <v>0</v>
      </c>
      <c r="E20" s="346">
        <v>0</v>
      </c>
      <c r="F20" s="291">
        <v>0</v>
      </c>
      <c r="G20" s="346">
        <v>0</v>
      </c>
      <c r="H20" s="199">
        <v>0</v>
      </c>
      <c r="I20" s="206">
        <v>0</v>
      </c>
      <c r="J20" s="101"/>
      <c r="O20" s="127"/>
    </row>
    <row r="21" spans="1:15" x14ac:dyDescent="0.2">
      <c r="A21" s="173" t="s">
        <v>33</v>
      </c>
      <c r="B21" s="291">
        <v>2531.4</v>
      </c>
      <c r="C21" s="346">
        <v>1.380496151299538E-2</v>
      </c>
      <c r="D21" s="199">
        <v>2756</v>
      </c>
      <c r="E21" s="346">
        <v>1.2814460875671063E-2</v>
      </c>
      <c r="F21" s="291">
        <v>2546.6</v>
      </c>
      <c r="G21" s="346">
        <v>1.4310862007005895E-2</v>
      </c>
      <c r="H21" s="199">
        <v>7834</v>
      </c>
      <c r="I21" s="206">
        <v>1.3591559558162781E-2</v>
      </c>
      <c r="J21" s="101"/>
      <c r="O21" s="127"/>
    </row>
    <row r="22" spans="1:15" x14ac:dyDescent="0.2">
      <c r="A22" s="173" t="s">
        <v>32</v>
      </c>
      <c r="B22" s="291">
        <v>14109</v>
      </c>
      <c r="C22" s="346">
        <v>4.3620878304668778E-2</v>
      </c>
      <c r="D22" s="199">
        <v>8311</v>
      </c>
      <c r="E22" s="346">
        <v>3.5824727226772428E-2</v>
      </c>
      <c r="F22" s="291">
        <v>6960</v>
      </c>
      <c r="G22" s="346">
        <v>3.6642213867809151E-2</v>
      </c>
      <c r="H22" s="199">
        <v>29380</v>
      </c>
      <c r="I22" s="206">
        <v>3.941605804945883E-2</v>
      </c>
      <c r="J22" s="101"/>
      <c r="O22" s="127"/>
    </row>
    <row r="23" spans="1:15" x14ac:dyDescent="0.2">
      <c r="A23" s="173" t="s">
        <v>3</v>
      </c>
      <c r="B23" s="291">
        <v>0</v>
      </c>
      <c r="C23" s="346">
        <v>0</v>
      </c>
      <c r="D23" s="199">
        <v>0</v>
      </c>
      <c r="E23" s="346">
        <v>0</v>
      </c>
      <c r="F23" s="291">
        <v>0</v>
      </c>
      <c r="G23" s="346">
        <v>0</v>
      </c>
      <c r="H23" s="199">
        <v>0</v>
      </c>
      <c r="I23" s="206">
        <v>0</v>
      </c>
      <c r="J23" s="101"/>
      <c r="O23" s="127"/>
    </row>
    <row r="24" spans="1:15" x14ac:dyDescent="0.2">
      <c r="A24" s="173" t="s">
        <v>31</v>
      </c>
      <c r="B24" s="291">
        <v>56.13</v>
      </c>
      <c r="C24" s="346">
        <v>1.1590984811617898E-3</v>
      </c>
      <c r="D24" s="199">
        <v>248.75</v>
      </c>
      <c r="E24" s="346">
        <v>3.9283990640697805E-2</v>
      </c>
      <c r="F24" s="291">
        <v>11.7</v>
      </c>
      <c r="G24" s="346">
        <v>4.6567145644917148E-3</v>
      </c>
      <c r="H24" s="199">
        <v>316.58</v>
      </c>
      <c r="I24" s="206">
        <v>5.5278347994225201E-3</v>
      </c>
      <c r="J24" s="101"/>
      <c r="O24" s="127"/>
    </row>
    <row r="25" spans="1:15" x14ac:dyDescent="0.2">
      <c r="A25" s="173" t="s">
        <v>30</v>
      </c>
      <c r="B25" s="291">
        <v>74550.64772668088</v>
      </c>
      <c r="C25" s="346">
        <v>3.6781032199955585E-2</v>
      </c>
      <c r="D25" s="199">
        <v>36849.977705852019</v>
      </c>
      <c r="E25" s="346">
        <v>3.6297608193765214E-2</v>
      </c>
      <c r="F25" s="291">
        <v>22635.863949032286</v>
      </c>
      <c r="G25" s="346">
        <v>3.0164465035242907E-2</v>
      </c>
      <c r="H25" s="199">
        <v>134036.48938156519</v>
      </c>
      <c r="I25" s="206">
        <v>3.5342420065435989E-2</v>
      </c>
      <c r="J25" s="101"/>
      <c r="O25" s="98"/>
    </row>
    <row r="26" spans="1:15" ht="13.5" customHeight="1" x14ac:dyDescent="0.2">
      <c r="A26" s="171" t="s">
        <v>291</v>
      </c>
      <c r="B26" s="289">
        <v>329922.342</v>
      </c>
      <c r="C26" s="345">
        <v>4.70504414615181E-2</v>
      </c>
      <c r="D26" s="198">
        <v>180424.29199999999</v>
      </c>
      <c r="E26" s="345">
        <v>5.2633785597716323E-2</v>
      </c>
      <c r="F26" s="289">
        <v>151807.24100000004</v>
      </c>
      <c r="G26" s="345">
        <v>6.0542965647466834E-2</v>
      </c>
      <c r="H26" s="198">
        <v>662153.875</v>
      </c>
      <c r="I26" s="205">
        <v>5.1141657698004356E-2</v>
      </c>
      <c r="J26" s="10"/>
      <c r="O26" s="78"/>
    </row>
    <row r="27" spans="1:15" ht="12.75" customHeight="1" x14ac:dyDescent="0.2">
      <c r="A27" s="173" t="s">
        <v>26</v>
      </c>
      <c r="B27" s="291">
        <v>161452.70600000001</v>
      </c>
      <c r="C27" s="346">
        <v>8.701297707413283E-2</v>
      </c>
      <c r="D27" s="199">
        <v>118813.425</v>
      </c>
      <c r="E27" s="346">
        <v>8.491838004750589E-2</v>
      </c>
      <c r="F27" s="291">
        <v>110181.57100000001</v>
      </c>
      <c r="G27" s="346">
        <v>9.3993854131674895E-2</v>
      </c>
      <c r="H27" s="199">
        <v>390447.70199999999</v>
      </c>
      <c r="I27" s="206">
        <v>8.8199476181481731E-2</v>
      </c>
      <c r="J27" s="101"/>
      <c r="O27" s="78"/>
    </row>
    <row r="28" spans="1:15" ht="12.75" customHeight="1" x14ac:dyDescent="0.2">
      <c r="A28" s="173" t="s">
        <v>0</v>
      </c>
      <c r="B28" s="291">
        <v>65.460000000000008</v>
      </c>
      <c r="C28" s="346">
        <v>5.0636552754457903E-4</v>
      </c>
      <c r="D28" s="199">
        <v>15.77</v>
      </c>
      <c r="E28" s="346">
        <v>2.4297797129664396E-4</v>
      </c>
      <c r="F28" s="291">
        <v>10.45</v>
      </c>
      <c r="G28" s="346">
        <v>2.181992726050584E-4</v>
      </c>
      <c r="H28" s="199">
        <v>91.68</v>
      </c>
      <c r="I28" s="206">
        <v>3.7873466335296976E-4</v>
      </c>
      <c r="J28" s="101"/>
      <c r="O28" s="78"/>
    </row>
    <row r="29" spans="1:15" ht="12.75" customHeight="1" x14ac:dyDescent="0.2">
      <c r="A29" s="173" t="s">
        <v>1</v>
      </c>
      <c r="B29" s="291">
        <v>1593.3899999999999</v>
      </c>
      <c r="C29" s="346">
        <v>2.4287524636353235E-2</v>
      </c>
      <c r="D29" s="199">
        <v>389.7</v>
      </c>
      <c r="E29" s="346">
        <v>2.6864440050144198E-2</v>
      </c>
      <c r="F29" s="291">
        <v>246.82</v>
      </c>
      <c r="G29" s="346">
        <v>3.8303473632492126E-2</v>
      </c>
      <c r="H29" s="199">
        <v>2229.91</v>
      </c>
      <c r="I29" s="206">
        <v>2.57628500028762E-2</v>
      </c>
      <c r="J29" s="101"/>
      <c r="O29" s="78"/>
    </row>
    <row r="30" spans="1:15" ht="12.75" customHeight="1" x14ac:dyDescent="0.2">
      <c r="A30" s="173" t="s">
        <v>2</v>
      </c>
      <c r="B30" s="291">
        <v>1258.847</v>
      </c>
      <c r="C30" s="346">
        <v>5.459925133983938E-2</v>
      </c>
      <c r="D30" s="199">
        <v>295.39100000000002</v>
      </c>
      <c r="E30" s="346">
        <v>3.8199790993963229E-2</v>
      </c>
      <c r="F30" s="291">
        <v>194.23</v>
      </c>
      <c r="G30" s="346">
        <v>4.6840909480056987E-2</v>
      </c>
      <c r="H30" s="199">
        <v>1748.4680000000001</v>
      </c>
      <c r="I30" s="206">
        <v>5.0048457869590654E-2</v>
      </c>
      <c r="J30" s="101"/>
    </row>
    <row r="31" spans="1:15" x14ac:dyDescent="0.2">
      <c r="A31" s="173" t="s">
        <v>6</v>
      </c>
      <c r="B31" s="291">
        <v>1003.05</v>
      </c>
      <c r="C31" s="346">
        <v>2.6482067781526387E-2</v>
      </c>
      <c r="D31" s="199">
        <v>701.56999999999994</v>
      </c>
      <c r="E31" s="346">
        <v>3.3860219461829218E-2</v>
      </c>
      <c r="F31" s="291">
        <v>578.56999999999994</v>
      </c>
      <c r="G31" s="346">
        <v>4.2648674568063955E-2</v>
      </c>
      <c r="H31" s="199">
        <v>2283.1899999999996</v>
      </c>
      <c r="I31" s="206">
        <v>3.1639728781261048E-2</v>
      </c>
      <c r="J31" s="101"/>
    </row>
    <row r="32" spans="1:15" x14ac:dyDescent="0.2">
      <c r="A32" s="173" t="s">
        <v>25</v>
      </c>
      <c r="B32" s="291">
        <v>112351.106</v>
      </c>
      <c r="C32" s="346">
        <v>3.691899168580344E-2</v>
      </c>
      <c r="D32" s="199">
        <v>43661.35</v>
      </c>
      <c r="E32" s="346">
        <v>3.5326995222608001E-2</v>
      </c>
      <c r="F32" s="291">
        <v>29456.782999999999</v>
      </c>
      <c r="G32" s="346">
        <v>3.5039707596807322E-2</v>
      </c>
      <c r="H32" s="199">
        <v>185469.239</v>
      </c>
      <c r="I32" s="206">
        <v>3.6226101724077024E-2</v>
      </c>
      <c r="J32" s="101"/>
    </row>
    <row r="33" spans="1:10" x14ac:dyDescent="0.2">
      <c r="A33" s="173" t="s">
        <v>5</v>
      </c>
      <c r="B33" s="291">
        <v>51761.536</v>
      </c>
      <c r="C33" s="346">
        <v>3.0479670120687894E-2</v>
      </c>
      <c r="D33" s="199">
        <v>16526.286000000004</v>
      </c>
      <c r="E33" s="346">
        <v>2.6238702700206361E-2</v>
      </c>
      <c r="F33" s="291">
        <v>11138.817000000001</v>
      </c>
      <c r="G33" s="346">
        <v>2.9948696870030666E-2</v>
      </c>
      <c r="H33" s="199">
        <v>79426.638999999996</v>
      </c>
      <c r="I33" s="206">
        <v>2.9417215849845864E-2</v>
      </c>
      <c r="J33" s="101"/>
    </row>
    <row r="34" spans="1:10" x14ac:dyDescent="0.2">
      <c r="A34" s="173" t="s">
        <v>3</v>
      </c>
      <c r="B34" s="291">
        <v>436.24700000000001</v>
      </c>
      <c r="C34" s="346">
        <v>2.7372455246120072E-3</v>
      </c>
      <c r="D34" s="199">
        <v>20.8</v>
      </c>
      <c r="E34" s="346">
        <v>3.7719691588568614E-4</v>
      </c>
      <c r="F34" s="291">
        <v>0</v>
      </c>
      <c r="G34" s="346">
        <v>0</v>
      </c>
      <c r="H34" s="199">
        <v>457.04700000000003</v>
      </c>
      <c r="I34" s="206">
        <v>1.7241850996171696E-3</v>
      </c>
      <c r="J34" s="101"/>
    </row>
    <row r="35" spans="1:10" ht="11.4" customHeight="1" x14ac:dyDescent="0.2">
      <c r="A35" s="193" t="s">
        <v>170</v>
      </c>
      <c r="B35" s="71"/>
      <c r="C35" s="8"/>
      <c r="E35" s="103"/>
      <c r="F35" s="103"/>
      <c r="G35" s="103"/>
      <c r="I35" s="3"/>
    </row>
    <row r="36" spans="1:10" x14ac:dyDescent="0.2">
      <c r="A36" s="193"/>
      <c r="B36" s="71"/>
    </row>
    <row r="37" spans="1:10" x14ac:dyDescent="0.2">
      <c r="B37" s="78"/>
      <c r="C37" s="78"/>
    </row>
    <row r="38" spans="1:10" x14ac:dyDescent="0.2">
      <c r="A38" s="103" t="s">
        <v>166</v>
      </c>
      <c r="B38" s="104">
        <f>+I7</f>
        <v>3.3038281232441458E-2</v>
      </c>
      <c r="C38" s="93" t="str">
        <f>+B5</f>
        <v>Duben</v>
      </c>
      <c r="D38" s="103" t="str">
        <f>+D5</f>
        <v>Květen</v>
      </c>
      <c r="E38" s="103" t="str">
        <f>+F5</f>
        <v>Červen</v>
      </c>
    </row>
    <row r="39" spans="1:10" x14ac:dyDescent="0.2">
      <c r="A39" s="103" t="s">
        <v>59</v>
      </c>
      <c r="B39" s="104">
        <f>+I8</f>
        <v>4.4670759215469938E-2</v>
      </c>
      <c r="C39" s="93"/>
      <c r="D39" s="103"/>
      <c r="E39" s="103"/>
      <c r="H39" s="116">
        <f>I7</f>
        <v>3.3038281232441458E-2</v>
      </c>
    </row>
    <row r="40" spans="1:10" x14ac:dyDescent="0.2">
      <c r="A40" s="103" t="s">
        <v>116</v>
      </c>
      <c r="B40" s="104">
        <f t="shared" ref="B40" si="0">+I9</f>
        <v>4.6664219490054074E-2</v>
      </c>
      <c r="C40" s="93"/>
      <c r="D40" s="103"/>
      <c r="E40" s="103"/>
      <c r="H40" s="116">
        <f>I8</f>
        <v>4.4670759215469938E-2</v>
      </c>
    </row>
    <row r="41" spans="1:10" x14ac:dyDescent="0.2">
      <c r="B41" s="78"/>
      <c r="C41" s="78"/>
      <c r="H41" s="116">
        <f>I9</f>
        <v>4.6664219490054074E-2</v>
      </c>
    </row>
  </sheetData>
  <mergeCells count="5">
    <mergeCell ref="B5:C5"/>
    <mergeCell ref="D5:E5"/>
    <mergeCell ref="F5:G5"/>
    <mergeCell ref="H5:I5"/>
    <mergeCell ref="A5:A6"/>
  </mergeCells>
  <conditionalFormatting sqref="C10:C25 C27:C34 E10:E25 E27:E34 G10:G24 G25 G10:G25 G27:G34 I10:I25 I27:I34">
    <cfRule type="dataBar" priority="2">
      <dataBar>
        <cfvo type="num" val="0"/>
        <cfvo type="num" val="1"/>
        <color theme="9"/>
      </dataBar>
      <extLst>
        <ext xmlns:x14="http://schemas.microsoft.com/office/spreadsheetml/2009/9/main" uri="{B025F937-C7B1-47D3-B67F-A62EFF666E3E}">
          <x14:id>{00C56957-FD89-4F86-A313-9C965C06D401}</x14:id>
        </ext>
      </extLst>
    </cfRule>
  </conditionalFormatting>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extLst>
    <ext xmlns:x14="http://schemas.microsoft.com/office/spreadsheetml/2009/9/main" uri="{78C0D931-6437-407d-A8EE-F0AAD7539E65}">
      <x14:conditionalFormattings>
        <x14:conditionalFormatting xmlns:xm="http://schemas.microsoft.com/office/excel/2006/main">
          <x14:cfRule type="dataBar" id="{00C56957-FD89-4F86-A313-9C965C06D401}">
            <x14:dataBar minLength="0" maxLength="100" gradient="0" direction="rightToLeft">
              <x14:cfvo type="num">
                <xm:f>0</xm:f>
              </x14:cfvo>
              <x14:cfvo type="num">
                <xm:f>1</xm:f>
              </x14:cfvo>
              <x14:negativeFillColor rgb="FFFF0000"/>
              <x14:axisColor rgb="FF000000"/>
            </x14:dataBar>
          </x14:cfRule>
          <xm:sqref>C10:C25 C27:C34 E10:E25 E27:E34 G10:G24 G25 G10:G25 G27:G34 I10:I25 I27:I34</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44"/>
  <dimension ref="A1:P45"/>
  <sheetViews>
    <sheetView showGridLines="0" view="pageBreakPreview" zoomScaleNormal="70" zoomScaleSheetLayoutView="100" workbookViewId="0">
      <selection activeCell="W21" sqref="W21"/>
    </sheetView>
  </sheetViews>
  <sheetFormatPr defaultColWidth="9.109375" defaultRowHeight="11.4" x14ac:dyDescent="0.2"/>
  <cols>
    <col min="1" max="1" width="30.5546875" style="66" customWidth="1"/>
    <col min="2" max="3" width="8.33203125" style="66" customWidth="1"/>
    <col min="4" max="4" width="5.6640625" style="66" customWidth="1"/>
    <col min="5" max="6" width="8.33203125" style="66" customWidth="1"/>
    <col min="7" max="7" width="5.6640625" style="66" customWidth="1"/>
    <col min="8" max="9" width="8.33203125" style="66" customWidth="1"/>
    <col min="10" max="10" width="5.6640625" style="66" customWidth="1"/>
    <col min="11" max="11" width="8.6640625" style="66" customWidth="1"/>
    <col min="12" max="12" width="8.33203125" style="66" customWidth="1"/>
    <col min="13" max="13" width="7.33203125" style="66" customWidth="1"/>
    <col min="14" max="16384" width="9.109375" style="66"/>
  </cols>
  <sheetData>
    <row r="1" spans="1:16" s="76" customFormat="1" ht="21" x14ac:dyDescent="0.4">
      <c r="A1" s="180" t="s">
        <v>285</v>
      </c>
      <c r="B1" s="72"/>
      <c r="C1" s="72"/>
      <c r="D1" s="72"/>
      <c r="E1" s="72"/>
      <c r="F1" s="72"/>
      <c r="G1" s="72"/>
      <c r="H1" s="72"/>
      <c r="I1" s="72"/>
      <c r="J1" s="65"/>
      <c r="M1" s="246" t="str">
        <f>'3'!N1</f>
        <v>II. čtvrtletí 2022</v>
      </c>
    </row>
    <row r="2" spans="1:16" ht="6" customHeight="1" x14ac:dyDescent="0.2">
      <c r="A2" s="7"/>
      <c r="B2" s="7"/>
      <c r="C2" s="7"/>
      <c r="D2" s="7"/>
      <c r="E2" s="7"/>
      <c r="F2" s="7"/>
      <c r="G2" s="7"/>
      <c r="H2" s="7"/>
      <c r="I2" s="7"/>
      <c r="J2" s="7"/>
    </row>
    <row r="3" spans="1:16" ht="12" x14ac:dyDescent="0.2">
      <c r="A3" s="367">
        <v>2022</v>
      </c>
      <c r="B3" s="368" t="s">
        <v>11</v>
      </c>
      <c r="C3" s="369"/>
      <c r="D3" s="370"/>
      <c r="E3" s="368" t="s">
        <v>12</v>
      </c>
      <c r="F3" s="369"/>
      <c r="G3" s="370"/>
      <c r="H3" s="368" t="s">
        <v>13</v>
      </c>
      <c r="I3" s="369"/>
      <c r="J3" s="370"/>
      <c r="K3" s="369" t="s">
        <v>7</v>
      </c>
      <c r="L3" s="369"/>
      <c r="M3" s="369"/>
      <c r="N3" s="129"/>
    </row>
    <row r="4" spans="1:16" ht="25.5" customHeight="1" x14ac:dyDescent="0.2">
      <c r="A4" s="367"/>
      <c r="B4" s="283" t="s">
        <v>164</v>
      </c>
      <c r="C4" s="282" t="s">
        <v>167</v>
      </c>
      <c r="D4" s="294" t="s">
        <v>172</v>
      </c>
      <c r="E4" s="283" t="s">
        <v>164</v>
      </c>
      <c r="F4" s="282" t="s">
        <v>167</v>
      </c>
      <c r="G4" s="294" t="s">
        <v>172</v>
      </c>
      <c r="H4" s="283" t="s">
        <v>164</v>
      </c>
      <c r="I4" s="282" t="s">
        <v>167</v>
      </c>
      <c r="J4" s="294" t="s">
        <v>172</v>
      </c>
      <c r="K4" s="226" t="s">
        <v>164</v>
      </c>
      <c r="L4" s="226" t="s">
        <v>167</v>
      </c>
      <c r="M4" s="227" t="s">
        <v>172</v>
      </c>
      <c r="N4" s="129"/>
      <c r="P4" s="132"/>
    </row>
    <row r="5" spans="1:16" ht="12" x14ac:dyDescent="0.2">
      <c r="A5" s="171" t="s">
        <v>192</v>
      </c>
      <c r="B5" s="289">
        <v>12624.152535339937</v>
      </c>
      <c r="C5" s="198">
        <v>8205.5712860000003</v>
      </c>
      <c r="D5" s="295">
        <v>0.64998987163925648</v>
      </c>
      <c r="E5" s="289">
        <v>8560.2659571713539</v>
      </c>
      <c r="F5" s="198">
        <v>5299.4828709999992</v>
      </c>
      <c r="G5" s="295">
        <v>0.61907923159330847</v>
      </c>
      <c r="H5" s="289">
        <v>7174.3132444101866</v>
      </c>
      <c r="I5" s="198">
        <v>4167.8284519999997</v>
      </c>
      <c r="J5" s="295">
        <v>0.580937618697836</v>
      </c>
      <c r="K5" s="198">
        <v>28358.731736921472</v>
      </c>
      <c r="L5" s="198">
        <v>17672.882609</v>
      </c>
      <c r="M5" s="248">
        <v>0.62319016142710293</v>
      </c>
      <c r="N5" s="129"/>
      <c r="P5" s="128"/>
    </row>
    <row r="6" spans="1:16" ht="12" x14ac:dyDescent="0.2">
      <c r="A6" s="169" t="s">
        <v>40</v>
      </c>
      <c r="B6" s="285">
        <v>1974.3461030000008</v>
      </c>
      <c r="C6" s="281">
        <v>1462.6574290000003</v>
      </c>
      <c r="D6" s="296">
        <v>0.74083131968478366</v>
      </c>
      <c r="E6" s="285">
        <v>1728.3598850000008</v>
      </c>
      <c r="F6" s="281">
        <v>1327.7236</v>
      </c>
      <c r="G6" s="296">
        <v>0.76819857456943896</v>
      </c>
      <c r="H6" s="285">
        <v>1484.7941600000004</v>
      </c>
      <c r="I6" s="281">
        <v>1130.0178559999999</v>
      </c>
      <c r="J6" s="296">
        <v>0.76106027787717034</v>
      </c>
      <c r="K6" s="223">
        <v>5187.5001480000019</v>
      </c>
      <c r="L6" s="223">
        <v>3920.3988850000001</v>
      </c>
      <c r="M6" s="249">
        <v>0.75573952253504562</v>
      </c>
      <c r="N6" s="129"/>
      <c r="O6" s="121"/>
      <c r="P6" s="121"/>
    </row>
    <row r="7" spans="1:16" ht="12" x14ac:dyDescent="0.2">
      <c r="A7" s="169" t="s">
        <v>39</v>
      </c>
      <c r="B7" s="285">
        <v>192.19725500000001</v>
      </c>
      <c r="C7" s="281">
        <v>184.24863299999993</v>
      </c>
      <c r="D7" s="296">
        <v>0.95864341558884347</v>
      </c>
      <c r="E7" s="285">
        <v>152.52568000000002</v>
      </c>
      <c r="F7" s="281">
        <v>145.67752599999997</v>
      </c>
      <c r="G7" s="296">
        <v>0.95510163272178139</v>
      </c>
      <c r="H7" s="285">
        <v>126.59291400000001</v>
      </c>
      <c r="I7" s="281">
        <v>120.15808999999999</v>
      </c>
      <c r="J7" s="296">
        <v>0.94916916123757111</v>
      </c>
      <c r="K7" s="223">
        <v>471.31584900000001</v>
      </c>
      <c r="L7" s="223">
        <v>450.08424899999989</v>
      </c>
      <c r="M7" s="249">
        <v>0.9549525015018111</v>
      </c>
      <c r="N7" s="129"/>
      <c r="O7" s="121"/>
      <c r="P7" s="121"/>
    </row>
    <row r="8" spans="1:16" ht="12" x14ac:dyDescent="0.2">
      <c r="A8" s="169" t="s">
        <v>38</v>
      </c>
      <c r="B8" s="285">
        <v>1097.1488439999998</v>
      </c>
      <c r="C8" s="281">
        <v>838.80506700000012</v>
      </c>
      <c r="D8" s="296">
        <v>0.76453169648511266</v>
      </c>
      <c r="E8" s="285">
        <v>555.33613800000012</v>
      </c>
      <c r="F8" s="281">
        <v>415.17655600000001</v>
      </c>
      <c r="G8" s="296">
        <v>0.74761307177887981</v>
      </c>
      <c r="H8" s="285">
        <v>364.63128899999998</v>
      </c>
      <c r="I8" s="281">
        <v>245.47958799999998</v>
      </c>
      <c r="J8" s="296">
        <v>0.6732268881072353</v>
      </c>
      <c r="K8" s="223">
        <v>2017.1162709999999</v>
      </c>
      <c r="L8" s="223">
        <v>1499.461211</v>
      </c>
      <c r="M8" s="249">
        <v>0.74336875496851329</v>
      </c>
      <c r="N8" s="129"/>
      <c r="O8" s="121"/>
      <c r="P8" s="121"/>
    </row>
    <row r="9" spans="1:16" ht="12" x14ac:dyDescent="0.2">
      <c r="A9" s="169" t="s">
        <v>60</v>
      </c>
      <c r="B9" s="285">
        <v>4.3866199999999997</v>
      </c>
      <c r="C9" s="281">
        <v>0</v>
      </c>
      <c r="D9" s="296">
        <v>0</v>
      </c>
      <c r="E9" s="285">
        <v>3.3052060000000001</v>
      </c>
      <c r="F9" s="281">
        <v>0</v>
      </c>
      <c r="G9" s="296">
        <v>0</v>
      </c>
      <c r="H9" s="285">
        <v>2.9955919999999998</v>
      </c>
      <c r="I9" s="281">
        <v>0</v>
      </c>
      <c r="J9" s="296">
        <v>0</v>
      </c>
      <c r="K9" s="223">
        <v>10.687417999999999</v>
      </c>
      <c r="L9" s="223">
        <v>0</v>
      </c>
      <c r="M9" s="249">
        <v>0</v>
      </c>
      <c r="N9" s="129"/>
      <c r="O9" s="121"/>
      <c r="P9" s="121"/>
    </row>
    <row r="10" spans="1:16" ht="12" x14ac:dyDescent="0.2">
      <c r="A10" s="169" t="s">
        <v>61</v>
      </c>
      <c r="B10" s="285">
        <v>1.6977500000000001</v>
      </c>
      <c r="C10" s="281">
        <v>0</v>
      </c>
      <c r="D10" s="296">
        <v>0</v>
      </c>
      <c r="E10" s="285">
        <v>1.63364</v>
      </c>
      <c r="F10" s="281">
        <v>0</v>
      </c>
      <c r="G10" s="296">
        <v>0</v>
      </c>
      <c r="H10" s="285">
        <v>1.5027200000000001</v>
      </c>
      <c r="I10" s="281">
        <v>0</v>
      </c>
      <c r="J10" s="296">
        <v>0</v>
      </c>
      <c r="K10" s="223">
        <v>4.8341099999999999</v>
      </c>
      <c r="L10" s="223">
        <v>0</v>
      </c>
      <c r="M10" s="249">
        <v>0</v>
      </c>
      <c r="N10" s="129"/>
      <c r="O10" s="121"/>
      <c r="P10" s="121"/>
    </row>
    <row r="11" spans="1:16" ht="12" x14ac:dyDescent="0.2">
      <c r="A11" s="169" t="s">
        <v>62</v>
      </c>
      <c r="B11" s="285">
        <v>6.9809999999999983E-2</v>
      </c>
      <c r="C11" s="281">
        <v>0</v>
      </c>
      <c r="D11" s="296">
        <v>0</v>
      </c>
      <c r="E11" s="285">
        <v>8.6279999999999996E-2</v>
      </c>
      <c r="F11" s="281">
        <v>0</v>
      </c>
      <c r="G11" s="296">
        <v>0</v>
      </c>
      <c r="H11" s="285">
        <v>9.8789999999999989E-2</v>
      </c>
      <c r="I11" s="281">
        <v>0</v>
      </c>
      <c r="J11" s="296">
        <v>0</v>
      </c>
      <c r="K11" s="223">
        <v>0.25488</v>
      </c>
      <c r="L11" s="223">
        <v>0</v>
      </c>
      <c r="M11" s="249">
        <v>0</v>
      </c>
      <c r="N11" s="129"/>
      <c r="O11" s="121"/>
      <c r="P11" s="121"/>
    </row>
    <row r="12" spans="1:16" ht="12" x14ac:dyDescent="0.2">
      <c r="A12" s="169" t="s">
        <v>37</v>
      </c>
      <c r="B12" s="285">
        <v>5275.7826110000005</v>
      </c>
      <c r="C12" s="281">
        <v>4091.4106629999997</v>
      </c>
      <c r="D12" s="296">
        <v>0.77550781839824356</v>
      </c>
      <c r="E12" s="285">
        <v>3164.6695790000003</v>
      </c>
      <c r="F12" s="281">
        <v>2185.7747039999999</v>
      </c>
      <c r="G12" s="296">
        <v>0.69068022725161715</v>
      </c>
      <c r="H12" s="285">
        <v>2646.0936930000007</v>
      </c>
      <c r="I12" s="281">
        <v>1653.33626</v>
      </c>
      <c r="J12" s="296">
        <v>0.62482151118599849</v>
      </c>
      <c r="K12" s="223">
        <v>11086.545883000001</v>
      </c>
      <c r="L12" s="223">
        <v>7930.5216270000001</v>
      </c>
      <c r="M12" s="249">
        <v>0.71532844500833959</v>
      </c>
      <c r="N12" s="129"/>
      <c r="O12" s="121"/>
      <c r="P12" s="121"/>
    </row>
    <row r="13" spans="1:16" ht="12" x14ac:dyDescent="0.2">
      <c r="A13" s="169" t="s">
        <v>72</v>
      </c>
      <c r="B13" s="285">
        <v>88.134</v>
      </c>
      <c r="C13" s="281">
        <v>0</v>
      </c>
      <c r="D13" s="296">
        <v>0</v>
      </c>
      <c r="E13" s="285">
        <v>36.494999999999997</v>
      </c>
      <c r="F13" s="281">
        <v>0</v>
      </c>
      <c r="G13" s="296">
        <v>0</v>
      </c>
      <c r="H13" s="285">
        <v>18.504999999999999</v>
      </c>
      <c r="I13" s="281">
        <v>0</v>
      </c>
      <c r="J13" s="296">
        <v>0</v>
      </c>
      <c r="K13" s="223">
        <v>143.13399999999999</v>
      </c>
      <c r="L13" s="223">
        <v>0</v>
      </c>
      <c r="M13" s="249">
        <v>0</v>
      </c>
      <c r="N13" s="129"/>
      <c r="O13" s="121"/>
      <c r="P13" s="121"/>
    </row>
    <row r="14" spans="1:16" ht="12" x14ac:dyDescent="0.2">
      <c r="A14" s="169" t="s">
        <v>36</v>
      </c>
      <c r="B14" s="285">
        <v>0</v>
      </c>
      <c r="C14" s="281">
        <v>0</v>
      </c>
      <c r="D14" s="296">
        <v>0</v>
      </c>
      <c r="E14" s="285">
        <v>0</v>
      </c>
      <c r="F14" s="281">
        <v>0</v>
      </c>
      <c r="G14" s="296">
        <v>0</v>
      </c>
      <c r="H14" s="285">
        <v>0</v>
      </c>
      <c r="I14" s="281">
        <v>0</v>
      </c>
      <c r="J14" s="296">
        <v>0</v>
      </c>
      <c r="K14" s="223">
        <v>0</v>
      </c>
      <c r="L14" s="223">
        <v>0</v>
      </c>
      <c r="M14" s="249">
        <v>0</v>
      </c>
      <c r="N14" s="129"/>
      <c r="O14" s="121"/>
      <c r="P14" s="121"/>
    </row>
    <row r="15" spans="1:16" ht="12" x14ac:dyDescent="0.2">
      <c r="A15" s="169" t="s">
        <v>35</v>
      </c>
      <c r="B15" s="285">
        <v>462.26529400000004</v>
      </c>
      <c r="C15" s="281">
        <v>81.084555999999992</v>
      </c>
      <c r="D15" s="296">
        <v>0.17540697312223483</v>
      </c>
      <c r="E15" s="285">
        <v>665.82965999999999</v>
      </c>
      <c r="F15" s="281">
        <v>69.109549999999999</v>
      </c>
      <c r="G15" s="296">
        <v>0.10379464020872846</v>
      </c>
      <c r="H15" s="285">
        <v>647.73106500000006</v>
      </c>
      <c r="I15" s="281">
        <v>64.173023999999998</v>
      </c>
      <c r="J15" s="296">
        <v>9.907356226615438E-2</v>
      </c>
      <c r="K15" s="223">
        <v>1775.8260190000001</v>
      </c>
      <c r="L15" s="223">
        <v>214.36712999999997</v>
      </c>
      <c r="M15" s="249">
        <v>0.12071403825962299</v>
      </c>
      <c r="N15" s="129"/>
      <c r="O15" s="121"/>
      <c r="P15" s="121"/>
    </row>
    <row r="16" spans="1:16" ht="12" x14ac:dyDescent="0.2">
      <c r="A16" s="169" t="s">
        <v>34</v>
      </c>
      <c r="B16" s="285">
        <v>3.8417129999999999</v>
      </c>
      <c r="C16" s="281">
        <v>1.4196780000000002</v>
      </c>
      <c r="D16" s="296">
        <v>0.36954296169443168</v>
      </c>
      <c r="E16" s="285">
        <v>3.10677</v>
      </c>
      <c r="F16" s="281">
        <v>0.57631399999999999</v>
      </c>
      <c r="G16" s="296">
        <v>0.18550262813146773</v>
      </c>
      <c r="H16" s="285">
        <v>9.7044720000000009</v>
      </c>
      <c r="I16" s="281">
        <v>0.32119999999999999</v>
      </c>
      <c r="J16" s="296">
        <v>3.3098142794373557E-2</v>
      </c>
      <c r="K16" s="223">
        <v>16.652954999999999</v>
      </c>
      <c r="L16" s="223">
        <v>2.3171920000000004</v>
      </c>
      <c r="M16" s="249">
        <v>0.13914599541042419</v>
      </c>
      <c r="N16" s="129"/>
      <c r="O16" s="121"/>
      <c r="P16" s="121"/>
    </row>
    <row r="17" spans="1:16" ht="12" x14ac:dyDescent="0.2">
      <c r="A17" s="169" t="s">
        <v>33</v>
      </c>
      <c r="B17" s="285">
        <v>216.468808</v>
      </c>
      <c r="C17" s="281">
        <v>155.31126800000001</v>
      </c>
      <c r="D17" s="296">
        <v>0.71747643198552657</v>
      </c>
      <c r="E17" s="285">
        <v>245.16230508354036</v>
      </c>
      <c r="F17" s="281">
        <v>191.49273099999999</v>
      </c>
      <c r="G17" s="296">
        <v>0.78108553814889214</v>
      </c>
      <c r="H17" s="285">
        <v>203.06988559672041</v>
      </c>
      <c r="I17" s="281">
        <v>154.60999999999999</v>
      </c>
      <c r="J17" s="296">
        <v>0.76136350569991629</v>
      </c>
      <c r="K17" s="223">
        <v>664.7009986802608</v>
      </c>
      <c r="L17" s="223">
        <v>501.41399899999999</v>
      </c>
      <c r="M17" s="249">
        <v>0.75434518677651896</v>
      </c>
      <c r="N17" s="129"/>
      <c r="O17" s="121"/>
      <c r="P17" s="121"/>
    </row>
    <row r="18" spans="1:16" ht="12" x14ac:dyDescent="0.2">
      <c r="A18" s="169" t="s">
        <v>32</v>
      </c>
      <c r="B18" s="285">
        <v>709.32975900000008</v>
      </c>
      <c r="C18" s="281">
        <v>388.91786799999994</v>
      </c>
      <c r="D18" s="296">
        <v>0.5482892308766083</v>
      </c>
      <c r="E18" s="285">
        <v>623.43686000000002</v>
      </c>
      <c r="F18" s="281">
        <v>348.02489800000001</v>
      </c>
      <c r="G18" s="296">
        <v>0.5582359984297367</v>
      </c>
      <c r="H18" s="285">
        <v>553.61412599999994</v>
      </c>
      <c r="I18" s="281">
        <v>318.81958000000003</v>
      </c>
      <c r="J18" s="296">
        <v>0.57588772581283465</v>
      </c>
      <c r="K18" s="223">
        <v>1886.3807449999999</v>
      </c>
      <c r="L18" s="223">
        <v>1055.762346</v>
      </c>
      <c r="M18" s="249">
        <v>0.55967616760210304</v>
      </c>
      <c r="N18" s="129"/>
      <c r="O18" s="121"/>
      <c r="P18" s="121"/>
    </row>
    <row r="19" spans="1:16" ht="12" x14ac:dyDescent="0.2">
      <c r="A19" s="169" t="s">
        <v>3</v>
      </c>
      <c r="B19" s="285">
        <v>0</v>
      </c>
      <c r="C19" s="281">
        <v>0</v>
      </c>
      <c r="D19" s="296">
        <v>0</v>
      </c>
      <c r="E19" s="285">
        <v>0</v>
      </c>
      <c r="F19" s="281">
        <v>0</v>
      </c>
      <c r="G19" s="296">
        <v>0</v>
      </c>
      <c r="H19" s="285">
        <v>0</v>
      </c>
      <c r="I19" s="281">
        <v>0</v>
      </c>
      <c r="J19" s="296">
        <v>0</v>
      </c>
      <c r="K19" s="223">
        <v>0</v>
      </c>
      <c r="L19" s="223">
        <v>0</v>
      </c>
      <c r="M19" s="249">
        <v>0</v>
      </c>
      <c r="N19" s="129"/>
      <c r="O19" s="121"/>
      <c r="P19" s="121"/>
    </row>
    <row r="20" spans="1:16" ht="12" x14ac:dyDescent="0.2">
      <c r="A20" s="169" t="s">
        <v>31</v>
      </c>
      <c r="B20" s="285">
        <v>55.763974000000026</v>
      </c>
      <c r="C20" s="281">
        <v>1.5981239999999999</v>
      </c>
      <c r="D20" s="296">
        <v>2.8658717902708998E-2</v>
      </c>
      <c r="E20" s="285">
        <v>8.5624479999999998</v>
      </c>
      <c r="F20" s="281">
        <v>1.4653140000000002</v>
      </c>
      <c r="G20" s="296">
        <v>0.17113260133083438</v>
      </c>
      <c r="H20" s="285">
        <v>3.6481619999999997</v>
      </c>
      <c r="I20" s="281">
        <v>1.9671500000000002</v>
      </c>
      <c r="J20" s="296">
        <v>0.53921673434458239</v>
      </c>
      <c r="K20" s="223">
        <v>67.974584000000021</v>
      </c>
      <c r="L20" s="223">
        <v>5.0305879999999998</v>
      </c>
      <c r="M20" s="249">
        <v>7.4006896460006258E-2</v>
      </c>
      <c r="N20" s="129"/>
      <c r="O20" s="121"/>
      <c r="P20" s="121"/>
    </row>
    <row r="21" spans="1:16" ht="12" x14ac:dyDescent="0.2">
      <c r="A21" s="169" t="s">
        <v>30</v>
      </c>
      <c r="B21" s="285">
        <v>2542.7199943399351</v>
      </c>
      <c r="C21" s="281">
        <v>1000.1180000000001</v>
      </c>
      <c r="D21" s="296">
        <v>0.39332604542625654</v>
      </c>
      <c r="E21" s="285">
        <v>1371.7565060878128</v>
      </c>
      <c r="F21" s="281">
        <v>614.46167800000001</v>
      </c>
      <c r="G21" s="296">
        <v>0.44793786307776789</v>
      </c>
      <c r="H21" s="285">
        <v>1111.3313758134639</v>
      </c>
      <c r="I21" s="281">
        <v>478.94570400000015</v>
      </c>
      <c r="J21" s="296">
        <v>0.43096569972158405</v>
      </c>
      <c r="K21" s="223">
        <v>5025.8078762412115</v>
      </c>
      <c r="L21" s="223">
        <v>2093.5253820000003</v>
      </c>
      <c r="M21" s="249">
        <v>0.41655499644083938</v>
      </c>
      <c r="N21" s="129"/>
      <c r="O21" s="121"/>
      <c r="P21" s="121"/>
    </row>
    <row r="22" spans="1:16" s="77" customFormat="1" ht="10.199999999999999" x14ac:dyDescent="0.2">
      <c r="A22" s="193"/>
      <c r="B22" s="4"/>
      <c r="C22" s="4"/>
      <c r="D22" s="4"/>
      <c r="E22" s="4"/>
      <c r="F22" s="4"/>
      <c r="G22" s="4"/>
      <c r="H22" s="4"/>
      <c r="I22" s="4"/>
      <c r="M22" s="3"/>
    </row>
    <row r="23" spans="1:16" x14ac:dyDescent="0.2">
      <c r="A23" s="16"/>
      <c r="B23" s="8"/>
      <c r="C23" s="131"/>
      <c r="D23" s="131"/>
      <c r="E23" s="131"/>
      <c r="F23" s="131"/>
      <c r="G23" s="131"/>
      <c r="H23" s="131"/>
      <c r="I23" s="131"/>
      <c r="J23" s="132"/>
      <c r="K23" s="132"/>
      <c r="L23" s="132"/>
      <c r="M23" s="132"/>
      <c r="N23" s="132"/>
      <c r="P23" s="132"/>
    </row>
    <row r="24" spans="1:16" x14ac:dyDescent="0.2">
      <c r="A24" s="16"/>
      <c r="B24" s="8"/>
      <c r="C24" s="132"/>
      <c r="D24" s="132"/>
      <c r="E24" s="132"/>
      <c r="F24" s="132"/>
      <c r="G24" s="132"/>
      <c r="H24" s="132"/>
      <c r="I24" s="132"/>
      <c r="J24" s="132"/>
      <c r="K24" s="132"/>
      <c r="L24" s="132"/>
      <c r="M24" s="132"/>
      <c r="N24" s="132"/>
    </row>
    <row r="25" spans="1:16" x14ac:dyDescent="0.2">
      <c r="A25" s="16"/>
      <c r="B25" s="25" t="str">
        <f>+B3</f>
        <v>Duben</v>
      </c>
      <c r="C25" s="93"/>
      <c r="D25" s="25" t="str">
        <f>+E3</f>
        <v>Květen</v>
      </c>
      <c r="E25" s="93"/>
      <c r="F25" s="25" t="str">
        <f>+H3</f>
        <v>Červen</v>
      </c>
      <c r="G25" s="93"/>
      <c r="J25" s="78"/>
      <c r="K25" s="132"/>
      <c r="L25" s="132"/>
      <c r="M25" s="132"/>
      <c r="N25" s="132"/>
    </row>
    <row r="26" spans="1:16" x14ac:dyDescent="0.2">
      <c r="A26" s="16"/>
      <c r="B26" s="25" t="str">
        <f>+B4</f>
        <v>Qnetto</v>
      </c>
      <c r="C26" s="93" t="str">
        <f>+C4</f>
        <v>QKVET</v>
      </c>
      <c r="D26" s="25" t="str">
        <f>+E4</f>
        <v>Qnetto</v>
      </c>
      <c r="E26" s="93" t="str">
        <f>+F4</f>
        <v>QKVET</v>
      </c>
      <c r="F26" s="25" t="str">
        <f>+H4</f>
        <v>Qnetto</v>
      </c>
      <c r="G26" s="93" t="str">
        <f>+I4</f>
        <v>QKVET</v>
      </c>
      <c r="J26" s="78"/>
      <c r="K26" s="132"/>
      <c r="L26" s="132"/>
      <c r="M26" s="132"/>
      <c r="N26" s="132"/>
    </row>
    <row r="27" spans="1:16" x14ac:dyDescent="0.2">
      <c r="A27" s="16"/>
      <c r="B27" s="8"/>
      <c r="C27" s="132"/>
      <c r="D27" s="132"/>
      <c r="E27" s="132"/>
      <c r="F27" s="132"/>
      <c r="G27" s="132"/>
      <c r="H27" s="132"/>
      <c r="I27" s="132"/>
      <c r="J27" s="132"/>
      <c r="K27" s="132"/>
      <c r="L27" s="132"/>
      <c r="M27" s="132"/>
      <c r="N27" s="132"/>
    </row>
    <row r="28" spans="1:16" x14ac:dyDescent="0.2">
      <c r="A28" s="16"/>
      <c r="B28" s="8"/>
      <c r="C28" s="132"/>
      <c r="D28" s="132"/>
      <c r="E28" s="132"/>
      <c r="F28" s="132"/>
      <c r="G28" s="132"/>
      <c r="H28" s="132"/>
      <c r="I28" s="132"/>
      <c r="J28" s="132"/>
      <c r="K28" s="132"/>
      <c r="L28" s="132"/>
      <c r="M28" s="132"/>
      <c r="N28" s="132"/>
    </row>
    <row r="29" spans="1:16" x14ac:dyDescent="0.2">
      <c r="A29" s="16"/>
      <c r="B29" s="8"/>
      <c r="C29" s="132"/>
      <c r="D29" s="132"/>
      <c r="E29" s="132"/>
      <c r="F29" s="132"/>
      <c r="G29" s="132"/>
      <c r="H29" s="132"/>
      <c r="I29" s="132"/>
      <c r="J29" s="132"/>
      <c r="K29" s="132"/>
      <c r="L29" s="132"/>
      <c r="M29" s="132"/>
      <c r="N29" s="132"/>
    </row>
    <row r="30" spans="1:16" x14ac:dyDescent="0.2">
      <c r="A30" s="16"/>
      <c r="B30" s="8"/>
      <c r="C30" s="132"/>
      <c r="D30" s="132"/>
      <c r="E30" s="132"/>
      <c r="F30" s="132"/>
      <c r="G30" s="132"/>
      <c r="H30" s="132"/>
      <c r="I30" s="132"/>
      <c r="J30" s="132"/>
      <c r="K30" s="132"/>
      <c r="L30" s="132"/>
      <c r="M30" s="132"/>
      <c r="N30" s="132"/>
    </row>
    <row r="31" spans="1:16" x14ac:dyDescent="0.2">
      <c r="A31" s="16"/>
      <c r="B31" s="8"/>
      <c r="C31" s="132"/>
      <c r="D31" s="132"/>
      <c r="E31" s="132"/>
      <c r="F31" s="132"/>
      <c r="G31" s="132"/>
      <c r="H31" s="132"/>
      <c r="I31" s="132"/>
      <c r="J31" s="132"/>
      <c r="K31" s="132"/>
      <c r="L31" s="132"/>
      <c r="M31" s="132"/>
      <c r="N31" s="132"/>
    </row>
    <row r="32" spans="1:16" x14ac:dyDescent="0.2">
      <c r="A32" s="16"/>
      <c r="B32" s="8"/>
      <c r="C32" s="132"/>
      <c r="D32" s="132"/>
      <c r="E32" s="132"/>
      <c r="F32" s="132"/>
      <c r="G32" s="132"/>
      <c r="H32" s="132"/>
      <c r="I32" s="132"/>
      <c r="J32" s="132"/>
      <c r="K32" s="132"/>
      <c r="L32" s="132"/>
      <c r="M32" s="132"/>
      <c r="N32" s="132"/>
    </row>
    <row r="33" spans="1:14" x14ac:dyDescent="0.2">
      <c r="A33" s="16"/>
      <c r="B33" s="8"/>
      <c r="C33" s="132"/>
      <c r="D33" s="132"/>
      <c r="E33" s="132"/>
      <c r="F33" s="132"/>
      <c r="G33" s="132"/>
      <c r="H33" s="132"/>
      <c r="I33" s="132"/>
      <c r="J33" s="132"/>
      <c r="K33" s="132"/>
      <c r="L33" s="132"/>
      <c r="M33" s="132"/>
      <c r="N33" s="132"/>
    </row>
    <row r="34" spans="1:14" x14ac:dyDescent="0.2">
      <c r="A34" s="16"/>
      <c r="B34" s="8"/>
      <c r="C34" s="132"/>
      <c r="D34" s="132"/>
      <c r="E34" s="132"/>
      <c r="F34" s="132"/>
      <c r="G34" s="132"/>
      <c r="H34" s="132"/>
      <c r="I34" s="132"/>
      <c r="J34" s="132"/>
      <c r="K34" s="132"/>
      <c r="L34" s="132"/>
      <c r="M34" s="132"/>
      <c r="N34" s="132"/>
    </row>
    <row r="35" spans="1:14" x14ac:dyDescent="0.2">
      <c r="A35" s="16"/>
      <c r="B35" s="8"/>
      <c r="C35" s="132"/>
      <c r="D35" s="132"/>
      <c r="E35" s="132"/>
      <c r="F35" s="132"/>
      <c r="G35" s="132"/>
      <c r="H35" s="132"/>
      <c r="I35" s="132"/>
      <c r="J35" s="132"/>
      <c r="K35" s="132"/>
      <c r="L35" s="132"/>
      <c r="M35" s="132"/>
      <c r="N35" s="132"/>
    </row>
    <row r="36" spans="1:14" x14ac:dyDescent="0.2">
      <c r="A36" s="16"/>
      <c r="B36" s="8"/>
      <c r="C36" s="132"/>
      <c r="D36" s="132"/>
      <c r="E36" s="132"/>
      <c r="F36" s="132"/>
      <c r="G36" s="132"/>
      <c r="H36" s="132"/>
      <c r="I36" s="132"/>
      <c r="J36" s="132"/>
      <c r="K36" s="132"/>
      <c r="L36" s="132"/>
      <c r="M36" s="132"/>
      <c r="N36" s="132"/>
    </row>
    <row r="37" spans="1:14" x14ac:dyDescent="0.2">
      <c r="A37" s="16"/>
      <c r="B37" s="8"/>
      <c r="C37" s="132"/>
      <c r="D37" s="132"/>
      <c r="E37" s="132"/>
      <c r="F37" s="132"/>
      <c r="G37" s="132"/>
      <c r="H37" s="132"/>
      <c r="I37" s="132"/>
      <c r="J37" s="132"/>
      <c r="K37" s="132"/>
      <c r="L37" s="132"/>
      <c r="M37" s="132"/>
      <c r="N37" s="132"/>
    </row>
    <row r="38" spans="1:14" x14ac:dyDescent="0.2">
      <c r="A38" s="16"/>
      <c r="B38" s="8"/>
      <c r="C38" s="132"/>
      <c r="D38" s="132"/>
      <c r="E38" s="132"/>
      <c r="F38" s="132"/>
      <c r="G38" s="132"/>
      <c r="H38" s="132"/>
      <c r="I38" s="132"/>
      <c r="J38" s="132"/>
      <c r="K38" s="132"/>
      <c r="L38" s="132"/>
      <c r="M38" s="132"/>
      <c r="N38" s="132"/>
    </row>
    <row r="39" spans="1:14" x14ac:dyDescent="0.2">
      <c r="A39" s="132"/>
      <c r="B39" s="132"/>
      <c r="C39" s="132"/>
      <c r="D39" s="132"/>
      <c r="E39" s="132"/>
      <c r="F39" s="132"/>
      <c r="G39" s="132"/>
      <c r="H39" s="132"/>
      <c r="I39" s="132"/>
      <c r="J39" s="132"/>
      <c r="K39" s="132"/>
      <c r="L39" s="132"/>
      <c r="M39" s="132"/>
      <c r="N39" s="132"/>
    </row>
    <row r="40" spans="1:14" x14ac:dyDescent="0.2">
      <c r="A40" s="132"/>
      <c r="B40" s="132"/>
      <c r="C40" s="132"/>
      <c r="D40" s="132"/>
      <c r="E40" s="132"/>
      <c r="F40" s="132"/>
      <c r="G40" s="132"/>
      <c r="H40" s="132"/>
      <c r="I40" s="132"/>
      <c r="J40" s="132"/>
      <c r="K40" s="132"/>
      <c r="L40" s="132"/>
      <c r="M40" s="132"/>
      <c r="N40" s="132"/>
    </row>
    <row r="41" spans="1:14" x14ac:dyDescent="0.2">
      <c r="A41" s="132"/>
      <c r="B41" s="132"/>
      <c r="C41" s="132"/>
      <c r="D41" s="132"/>
      <c r="E41" s="132"/>
      <c r="F41" s="132"/>
      <c r="G41" s="132"/>
      <c r="H41" s="132"/>
      <c r="I41" s="132"/>
      <c r="J41" s="132"/>
      <c r="K41" s="132"/>
      <c r="L41" s="132"/>
      <c r="M41" s="132"/>
      <c r="N41" s="132"/>
    </row>
    <row r="42" spans="1:14" x14ac:dyDescent="0.2">
      <c r="A42" s="132"/>
      <c r="B42" s="132"/>
      <c r="C42" s="132"/>
      <c r="D42" s="132"/>
      <c r="E42" s="132"/>
      <c r="F42" s="132"/>
      <c r="G42" s="132"/>
      <c r="H42" s="132"/>
      <c r="I42" s="132"/>
      <c r="J42" s="132"/>
      <c r="K42" s="132"/>
      <c r="L42" s="132"/>
      <c r="M42" s="132"/>
      <c r="N42" s="132"/>
    </row>
    <row r="43" spans="1:14" x14ac:dyDescent="0.2">
      <c r="A43" s="132"/>
      <c r="B43" s="132"/>
      <c r="C43" s="132"/>
      <c r="D43" s="132"/>
      <c r="E43" s="132"/>
      <c r="F43" s="132"/>
      <c r="G43" s="132"/>
      <c r="H43" s="132"/>
      <c r="I43" s="132"/>
      <c r="J43" s="132"/>
      <c r="K43" s="132"/>
      <c r="L43" s="132"/>
      <c r="M43" s="132"/>
      <c r="N43" s="132"/>
    </row>
    <row r="44" spans="1:14" x14ac:dyDescent="0.2">
      <c r="A44" s="132"/>
      <c r="B44" s="132"/>
      <c r="C44" s="132"/>
      <c r="D44" s="132"/>
      <c r="E44" s="132"/>
      <c r="F44" s="132"/>
      <c r="G44" s="132"/>
      <c r="H44" s="132"/>
      <c r="I44" s="132"/>
      <c r="J44" s="132"/>
      <c r="K44" s="132"/>
      <c r="L44" s="132"/>
      <c r="M44" s="132"/>
      <c r="N44" s="132"/>
    </row>
    <row r="45" spans="1:14" x14ac:dyDescent="0.2">
      <c r="A45" s="132"/>
      <c r="B45" s="132"/>
      <c r="C45" s="132"/>
      <c r="D45" s="132"/>
      <c r="E45" s="132"/>
      <c r="F45" s="132"/>
      <c r="G45" s="132"/>
      <c r="H45" s="132"/>
      <c r="I45" s="132"/>
      <c r="J45" s="132"/>
      <c r="K45" s="132"/>
      <c r="L45" s="132"/>
      <c r="M45" s="132"/>
      <c r="N45" s="132"/>
    </row>
  </sheetData>
  <mergeCells count="5">
    <mergeCell ref="K3:M3"/>
    <mergeCell ref="A3:A4"/>
    <mergeCell ref="B3:D3"/>
    <mergeCell ref="E3:G3"/>
    <mergeCell ref="H3:J3"/>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List45"/>
  <dimension ref="A1:S32"/>
  <sheetViews>
    <sheetView showGridLines="0" view="pageBreakPreview" zoomScaleNormal="100" zoomScaleSheetLayoutView="100" workbookViewId="0">
      <selection activeCell="Q44" sqref="Q44"/>
    </sheetView>
  </sheetViews>
  <sheetFormatPr defaultColWidth="9.109375" defaultRowHeight="11.4" x14ac:dyDescent="0.2"/>
  <cols>
    <col min="1" max="1" width="29.6640625" style="66" customWidth="1"/>
    <col min="2" max="6" width="10.6640625" style="66" customWidth="1"/>
    <col min="7" max="7" width="11.44140625" style="66" bestFit="1" customWidth="1"/>
    <col min="8" max="10" width="9.109375" style="66"/>
    <col min="11" max="11" width="9.109375" style="66" customWidth="1"/>
    <col min="12" max="12" width="12.6640625" style="66" customWidth="1"/>
    <col min="13" max="16384" width="9.109375" style="66"/>
  </cols>
  <sheetData>
    <row r="1" spans="1:12" s="132" customFormat="1" ht="21" x14ac:dyDescent="0.4">
      <c r="A1" s="177" t="s">
        <v>286</v>
      </c>
      <c r="L1" s="246" t="str">
        <f>'3'!N1</f>
        <v>II. čtvrtletí 2022</v>
      </c>
    </row>
    <row r="2" spans="1:12" s="76" customFormat="1" ht="17.399999999999999" x14ac:dyDescent="0.3">
      <c r="A2" s="241" t="s">
        <v>287</v>
      </c>
      <c r="B2" s="148"/>
      <c r="C2" s="148"/>
      <c r="D2" s="148"/>
      <c r="E2" s="148"/>
    </row>
    <row r="3" spans="1:12" ht="6" customHeight="1" x14ac:dyDescent="0.2">
      <c r="A3" s="7"/>
      <c r="B3" s="7"/>
      <c r="C3" s="7"/>
      <c r="D3" s="7"/>
      <c r="E3" s="7"/>
    </row>
    <row r="4" spans="1:12" s="74" customFormat="1" ht="12" customHeight="1" x14ac:dyDescent="0.2">
      <c r="A4" s="250"/>
      <c r="B4" s="226" t="s">
        <v>42</v>
      </c>
      <c r="C4" s="226" t="s">
        <v>43</v>
      </c>
      <c r="D4" s="226" t="s">
        <v>44</v>
      </c>
      <c r="E4" s="226" t="s">
        <v>45</v>
      </c>
      <c r="F4" s="226" t="s">
        <v>7</v>
      </c>
    </row>
    <row r="5" spans="1:12" s="74" customFormat="1" x14ac:dyDescent="0.2">
      <c r="A5" s="250" t="s">
        <v>176</v>
      </c>
      <c r="B5" s="251">
        <v>59492.390077321375</v>
      </c>
      <c r="C5" s="251">
        <v>33647.194626035649</v>
      </c>
      <c r="D5" s="251">
        <v>26175.937773657759</v>
      </c>
      <c r="E5" s="251">
        <v>50852.251834295123</v>
      </c>
      <c r="F5" s="199">
        <f>SUM(B5:E5)</f>
        <v>170167.77431130991</v>
      </c>
      <c r="H5" s="146">
        <v>2017</v>
      </c>
    </row>
    <row r="6" spans="1:12" s="74" customFormat="1" x14ac:dyDescent="0.2">
      <c r="A6" s="250" t="s">
        <v>177</v>
      </c>
      <c r="B6" s="251">
        <v>59760.704269635331</v>
      </c>
      <c r="C6" s="251">
        <v>28688.566620999998</v>
      </c>
      <c r="D6" s="251">
        <v>24452.443356056847</v>
      </c>
      <c r="E6" s="251">
        <v>50022.549163199961</v>
      </c>
      <c r="F6" s="199">
        <f>SUM(B6:E6)</f>
        <v>162924.26340989213</v>
      </c>
      <c r="H6" s="146">
        <f>+H5+1</f>
        <v>2018</v>
      </c>
    </row>
    <row r="7" spans="1:12" s="74" customFormat="1" x14ac:dyDescent="0.2">
      <c r="A7" s="250" t="s">
        <v>190</v>
      </c>
      <c r="B7" s="251">
        <v>55809.228224338694</v>
      </c>
      <c r="C7" s="251">
        <v>32753.713619923368</v>
      </c>
      <c r="D7" s="251">
        <v>24978.363623037145</v>
      </c>
      <c r="E7" s="251">
        <v>48372.261379309275</v>
      </c>
      <c r="F7" s="199">
        <f>SUM(B7:E7)</f>
        <v>161913.56684660848</v>
      </c>
      <c r="H7" s="146">
        <f>+H6+1</f>
        <v>2019</v>
      </c>
    </row>
    <row r="8" spans="1:12" s="74" customFormat="1" x14ac:dyDescent="0.2">
      <c r="A8" s="250" t="s">
        <v>195</v>
      </c>
      <c r="B8" s="251">
        <v>53528.76771021785</v>
      </c>
      <c r="C8" s="251">
        <v>31489.553688778622</v>
      </c>
      <c r="D8" s="251">
        <v>24527.664056400004</v>
      </c>
      <c r="E8" s="251">
        <v>47371.722850400001</v>
      </c>
      <c r="F8" s="199">
        <f>SUM(B8:E8)</f>
        <v>156917.70830579646</v>
      </c>
      <c r="H8" s="146"/>
    </row>
    <row r="9" spans="1:12" s="74" customFormat="1" x14ac:dyDescent="0.2">
      <c r="A9" s="250" t="s">
        <v>204</v>
      </c>
      <c r="B9" s="251">
        <v>55526.625049728224</v>
      </c>
      <c r="C9" s="251">
        <v>33751.991298309993</v>
      </c>
      <c r="D9" s="251">
        <v>24370.187993047432</v>
      </c>
      <c r="E9" s="251">
        <v>48008.573355200002</v>
      </c>
      <c r="F9" s="199">
        <f>SUM(B9:E9)</f>
        <v>161657.37769628566</v>
      </c>
      <c r="H9" s="146"/>
    </row>
    <row r="10" spans="1:12" s="74" customFormat="1" x14ac:dyDescent="0.2">
      <c r="A10" s="250" t="s">
        <v>297</v>
      </c>
      <c r="B10" s="251">
        <f>+'3'!B5</f>
        <v>51255.612526473982</v>
      </c>
      <c r="C10" s="251">
        <f>+'3'!E5</f>
        <v>30545.245725921472</v>
      </c>
      <c r="D10" s="251"/>
      <c r="E10" s="251"/>
      <c r="F10" s="199"/>
      <c r="H10" s="146"/>
    </row>
    <row r="11" spans="1:12" s="74" customFormat="1" x14ac:dyDescent="0.2">
      <c r="A11" s="250" t="s">
        <v>175</v>
      </c>
      <c r="B11" s="199">
        <f>+B10-B9</f>
        <v>-4271.0125232542414</v>
      </c>
      <c r="C11" s="199">
        <f>+C10-C9</f>
        <v>-3206.7455723885214</v>
      </c>
      <c r="D11" s="199"/>
      <c r="E11" s="199"/>
      <c r="F11" s="199"/>
    </row>
    <row r="12" spans="1:12" s="74" customFormat="1" ht="12" x14ac:dyDescent="0.2">
      <c r="A12" s="252" t="s">
        <v>175</v>
      </c>
      <c r="B12" s="204">
        <f>+(B10-B9)/B9</f>
        <v>-7.6918280544319623E-2</v>
      </c>
      <c r="C12" s="204">
        <f>+(C10-C9)/C9</f>
        <v>-9.5009077954730556E-2</v>
      </c>
      <c r="D12" s="204"/>
      <c r="E12" s="204"/>
      <c r="F12" s="204"/>
    </row>
    <row r="13" spans="1:12" s="74" customFormat="1" x14ac:dyDescent="0.2">
      <c r="A13" s="250" t="s">
        <v>179</v>
      </c>
      <c r="B13" s="251">
        <v>37510.164870000008</v>
      </c>
      <c r="C13" s="251">
        <v>16101.258852000003</v>
      </c>
      <c r="D13" s="251">
        <v>10892.098497999999</v>
      </c>
      <c r="E13" s="251">
        <v>29809.263052999999</v>
      </c>
      <c r="F13" s="199">
        <f>SUM(B13:E13)</f>
        <v>94312.785273000001</v>
      </c>
    </row>
    <row r="14" spans="1:12" s="74" customFormat="1" x14ac:dyDescent="0.2">
      <c r="A14" s="250" t="s">
        <v>180</v>
      </c>
      <c r="B14" s="251">
        <v>38059.708079999997</v>
      </c>
      <c r="C14" s="251">
        <v>12376.442391999999</v>
      </c>
      <c r="D14" s="251">
        <v>9704.6084629999987</v>
      </c>
      <c r="E14" s="251">
        <v>28893.454439000001</v>
      </c>
      <c r="F14" s="199">
        <f>SUM(B14:E14)</f>
        <v>89034.213373999984</v>
      </c>
    </row>
    <row r="15" spans="1:12" s="74" customFormat="1" x14ac:dyDescent="0.2">
      <c r="A15" s="250" t="s">
        <v>191</v>
      </c>
      <c r="B15" s="251">
        <v>34400.185867995438</v>
      </c>
      <c r="C15" s="251">
        <v>15804.078629958018</v>
      </c>
      <c r="D15" s="251">
        <v>10045.79911108522</v>
      </c>
      <c r="E15" s="251">
        <v>27517.002409825869</v>
      </c>
      <c r="F15" s="199">
        <f>SUM(B15:E15)</f>
        <v>87767.066018864542</v>
      </c>
    </row>
    <row r="16" spans="1:12" s="74" customFormat="1" x14ac:dyDescent="0.2">
      <c r="A16" s="250" t="s">
        <v>196</v>
      </c>
      <c r="B16" s="251">
        <v>32870.945788518613</v>
      </c>
      <c r="C16" s="251">
        <v>14818.914658930849</v>
      </c>
      <c r="D16" s="251">
        <v>9700.1600115525835</v>
      </c>
      <c r="E16" s="251">
        <v>28538.475790229295</v>
      </c>
      <c r="F16" s="199">
        <f>SUM(B16:E16)</f>
        <v>85928.496249231335</v>
      </c>
    </row>
    <row r="17" spans="1:19" s="74" customFormat="1" x14ac:dyDescent="0.2">
      <c r="A17" s="250" t="s">
        <v>205</v>
      </c>
      <c r="B17" s="251">
        <v>35864.885266227051</v>
      </c>
      <c r="C17" s="251">
        <v>17756.23579868277</v>
      </c>
      <c r="D17" s="251">
        <v>9766.3766637908302</v>
      </c>
      <c r="E17" s="251">
        <v>29041.886406273028</v>
      </c>
      <c r="F17" s="199">
        <f>SUM(B17:E17)</f>
        <v>92429.384134973676</v>
      </c>
    </row>
    <row r="18" spans="1:19" s="74" customFormat="1" x14ac:dyDescent="0.2">
      <c r="A18" s="250" t="s">
        <v>298</v>
      </c>
      <c r="B18" s="251">
        <f>+'3'!B13</f>
        <v>31766.943066908316</v>
      </c>
      <c r="C18" s="251">
        <f>+'3'!E13</f>
        <v>14646.275172934929</v>
      </c>
      <c r="D18" s="251"/>
      <c r="E18" s="251"/>
      <c r="F18" s="199"/>
    </row>
    <row r="19" spans="1:19" s="74" customFormat="1" x14ac:dyDescent="0.2">
      <c r="A19" s="250" t="s">
        <v>178</v>
      </c>
      <c r="B19" s="199">
        <f>+B18-B17</f>
        <v>-4097.9421993187352</v>
      </c>
      <c r="C19" s="199">
        <f>+C18-C17</f>
        <v>-3109.9606257478408</v>
      </c>
      <c r="D19" s="199"/>
      <c r="E19" s="199"/>
      <c r="F19" s="199"/>
    </row>
    <row r="20" spans="1:19" s="74" customFormat="1" ht="12" x14ac:dyDescent="0.2">
      <c r="A20" s="252" t="s">
        <v>178</v>
      </c>
      <c r="B20" s="204">
        <f>+(B18-B17)/B17</f>
        <v>-0.11426056904684014</v>
      </c>
      <c r="C20" s="204">
        <f>+(C18-C17)/C17</f>
        <v>-0.17514751780771859</v>
      </c>
      <c r="D20" s="204"/>
      <c r="E20" s="204"/>
      <c r="F20" s="204"/>
      <c r="K20" s="74" t="s">
        <v>211</v>
      </c>
    </row>
    <row r="21" spans="1:19" s="77" customFormat="1" ht="10.199999999999999" x14ac:dyDescent="0.2">
      <c r="F21" s="99"/>
    </row>
    <row r="22" spans="1:19" x14ac:dyDescent="0.2">
      <c r="B22" s="145"/>
      <c r="C22" s="145"/>
      <c r="D22" s="145"/>
      <c r="E22" s="145"/>
      <c r="F22" s="145"/>
      <c r="H22" s="66" t="s">
        <v>211</v>
      </c>
    </row>
    <row r="30" spans="1:19" x14ac:dyDescent="0.2">
      <c r="P30" s="79"/>
      <c r="Q30" s="79"/>
      <c r="R30" s="79"/>
      <c r="S30" s="79"/>
    </row>
    <row r="31" spans="1:19" x14ac:dyDescent="0.2">
      <c r="Q31" s="128"/>
      <c r="R31" s="128"/>
      <c r="S31" s="128"/>
    </row>
    <row r="32" spans="1:19" x14ac:dyDescent="0.2">
      <c r="Q32" s="128"/>
      <c r="R32" s="128"/>
      <c r="S32" s="128"/>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List46"/>
  <dimension ref="A1:N40"/>
  <sheetViews>
    <sheetView showGridLines="0" view="pageBreakPreview" zoomScaleNormal="70" zoomScaleSheetLayoutView="100" workbookViewId="0">
      <selection activeCell="P9" sqref="P9"/>
    </sheetView>
  </sheetViews>
  <sheetFormatPr defaultColWidth="9.109375" defaultRowHeight="13.2" x14ac:dyDescent="0.25"/>
  <cols>
    <col min="1" max="1" width="29" style="135" customWidth="1"/>
    <col min="2" max="14" width="8.77734375" style="135" customWidth="1"/>
    <col min="15" max="16384" width="9.109375" style="135"/>
  </cols>
  <sheetData>
    <row r="1" spans="1:14" ht="17.399999999999999" x14ac:dyDescent="0.3">
      <c r="A1" s="241" t="s">
        <v>288</v>
      </c>
      <c r="N1" s="246" t="str">
        <f>'3'!N1</f>
        <v>II. čtvrtletí 2022</v>
      </c>
    </row>
    <row r="2" spans="1:14" s="74" customFormat="1" ht="6" customHeight="1" x14ac:dyDescent="0.2"/>
    <row r="3" spans="1:14" s="74" customFormat="1" ht="12" x14ac:dyDescent="0.2">
      <c r="A3" s="250"/>
      <c r="B3" s="226" t="s">
        <v>8</v>
      </c>
      <c r="C3" s="226" t="s">
        <v>9</v>
      </c>
      <c r="D3" s="226" t="s">
        <v>10</v>
      </c>
      <c r="E3" s="226" t="s">
        <v>11</v>
      </c>
      <c r="F3" s="226" t="s">
        <v>12</v>
      </c>
      <c r="G3" s="226" t="s">
        <v>13</v>
      </c>
      <c r="H3" s="226" t="s">
        <v>14</v>
      </c>
      <c r="I3" s="226" t="s">
        <v>15</v>
      </c>
      <c r="J3" s="226" t="s">
        <v>16</v>
      </c>
      <c r="K3" s="226" t="s">
        <v>17</v>
      </c>
      <c r="L3" s="226" t="s">
        <v>18</v>
      </c>
      <c r="M3" s="226" t="s">
        <v>19</v>
      </c>
      <c r="N3" s="226" t="s">
        <v>7</v>
      </c>
    </row>
    <row r="4" spans="1:14" s="74" customFormat="1" ht="11.4" x14ac:dyDescent="0.2">
      <c r="A4" s="250" t="s">
        <v>176</v>
      </c>
      <c r="B4" s="251">
        <v>24789.614332580768</v>
      </c>
      <c r="C4" s="251">
        <v>18587.654647233881</v>
      </c>
      <c r="D4" s="251">
        <v>16115.121097506724</v>
      </c>
      <c r="E4" s="251">
        <v>14166.977929142467</v>
      </c>
      <c r="F4" s="199">
        <v>11027.894622360014</v>
      </c>
      <c r="G4" s="199">
        <v>8452.3220745331619</v>
      </c>
      <c r="H4" s="199">
        <v>7792.7375030097019</v>
      </c>
      <c r="I4" s="199">
        <v>8048.3981191524163</v>
      </c>
      <c r="J4" s="199">
        <v>10334.80215149564</v>
      </c>
      <c r="K4" s="199">
        <v>13440.563805667993</v>
      </c>
      <c r="L4" s="199">
        <v>17328.765497294411</v>
      </c>
      <c r="M4" s="199">
        <v>20082.922531332715</v>
      </c>
      <c r="N4" s="199">
        <f>SUM(B4:M4)</f>
        <v>170167.77431130985</v>
      </c>
    </row>
    <row r="5" spans="1:14" s="74" customFormat="1" ht="11.4" x14ac:dyDescent="0.2">
      <c r="A5" s="250" t="s">
        <v>177</v>
      </c>
      <c r="B5" s="251">
        <v>20205.211442418869</v>
      </c>
      <c r="C5" s="251">
        <v>19893.166386910845</v>
      </c>
      <c r="D5" s="251">
        <v>19662.32644030562</v>
      </c>
      <c r="E5" s="251">
        <v>11150.511061000005</v>
      </c>
      <c r="F5" s="251">
        <v>9168.1220959999882</v>
      </c>
      <c r="G5" s="251">
        <v>8369.933464000007</v>
      </c>
      <c r="H5" s="251">
        <v>7962.9605086828433</v>
      </c>
      <c r="I5" s="251">
        <v>7784.6699982328591</v>
      </c>
      <c r="J5" s="251">
        <v>8704.8128491411444</v>
      </c>
      <c r="K5" s="251">
        <v>13135.075856000009</v>
      </c>
      <c r="L5" s="251">
        <v>16756.35448579998</v>
      </c>
      <c r="M5" s="251">
        <v>20131.118821399974</v>
      </c>
      <c r="N5" s="199">
        <f>SUM(B5:M5)</f>
        <v>162924.26340989216</v>
      </c>
    </row>
    <row r="6" spans="1:14" s="74" customFormat="1" ht="11.4" x14ac:dyDescent="0.2">
      <c r="A6" s="250" t="s">
        <v>190</v>
      </c>
      <c r="B6" s="251">
        <v>22056.231138374726</v>
      </c>
      <c r="C6" s="251">
        <v>17612.441168614285</v>
      </c>
      <c r="D6" s="251">
        <v>16140.55591734968</v>
      </c>
      <c r="E6" s="251">
        <v>12700.30037967562</v>
      </c>
      <c r="F6" s="251">
        <v>11948.6742721387</v>
      </c>
      <c r="G6" s="251">
        <v>8104.7389681090472</v>
      </c>
      <c r="H6" s="251">
        <v>7552.7618601204676</v>
      </c>
      <c r="I6" s="251">
        <v>7913.129605862202</v>
      </c>
      <c r="J6" s="251">
        <v>9512.4721570544771</v>
      </c>
      <c r="K6" s="251">
        <v>13236.202923498166</v>
      </c>
      <c r="L6" s="251">
        <v>16157.598374748417</v>
      </c>
      <c r="M6" s="251">
        <v>18978.460081062694</v>
      </c>
      <c r="N6" s="199">
        <f>SUM(B6:M6)</f>
        <v>161913.56684660848</v>
      </c>
    </row>
    <row r="7" spans="1:14" s="74" customFormat="1" ht="11.4" x14ac:dyDescent="0.2">
      <c r="A7" s="250" t="s">
        <v>195</v>
      </c>
      <c r="B7" s="251">
        <v>20414.695697199997</v>
      </c>
      <c r="C7" s="251">
        <v>16681.781302230935</v>
      </c>
      <c r="D7" s="251">
        <v>16432.290710786918</v>
      </c>
      <c r="E7" s="251">
        <v>12068.091523978623</v>
      </c>
      <c r="F7" s="251">
        <v>10838.722607399999</v>
      </c>
      <c r="G7" s="251">
        <v>8582.739557400002</v>
      </c>
      <c r="H7" s="251">
        <v>8024.1053863999996</v>
      </c>
      <c r="I7" s="251">
        <v>7694.3480824000017</v>
      </c>
      <c r="J7" s="251">
        <v>8809.2105876000023</v>
      </c>
      <c r="K7" s="251">
        <v>13094.066603000003</v>
      </c>
      <c r="L7" s="251">
        <v>16139.0916548</v>
      </c>
      <c r="M7" s="251">
        <v>18138.5645926</v>
      </c>
      <c r="N7" s="199">
        <f>SUM(B7:M7)</f>
        <v>156917.70830579643</v>
      </c>
    </row>
    <row r="8" spans="1:14" s="74" customFormat="1" ht="11.4" x14ac:dyDescent="0.2">
      <c r="A8" s="250" t="s">
        <v>204</v>
      </c>
      <c r="B8" s="251">
        <v>20171.284224691452</v>
      </c>
      <c r="C8" s="251">
        <v>18159.567656779116</v>
      </c>
      <c r="D8" s="251">
        <v>17195.773168257656</v>
      </c>
      <c r="E8" s="251">
        <v>14282.950376858931</v>
      </c>
      <c r="F8" s="251">
        <v>11518.726034990021</v>
      </c>
      <c r="G8" s="251">
        <v>7950.3148864610375</v>
      </c>
      <c r="H8" s="251">
        <v>7516.8225920681252</v>
      </c>
      <c r="I8" s="251">
        <v>7902.9028009583226</v>
      </c>
      <c r="J8" s="251">
        <v>8950.4626000209846</v>
      </c>
      <c r="K8" s="251">
        <v>12884.3395206</v>
      </c>
      <c r="L8" s="251">
        <v>16126.588141400005</v>
      </c>
      <c r="M8" s="251">
        <v>18997.6456932</v>
      </c>
      <c r="N8" s="199">
        <f>SUM(B8:M8)</f>
        <v>161657.37769628566</v>
      </c>
    </row>
    <row r="9" spans="1:14" s="74" customFormat="1" ht="11.4" x14ac:dyDescent="0.2">
      <c r="A9" s="250" t="s">
        <v>297</v>
      </c>
      <c r="B9" s="251">
        <f>+'3'!B6</f>
        <v>19302.294896087908</v>
      </c>
      <c r="C9" s="251">
        <f>+'3'!C6</f>
        <v>15771.237833604513</v>
      </c>
      <c r="D9" s="251">
        <f>+'3'!D6</f>
        <v>16182.07979678156</v>
      </c>
      <c r="E9" s="251">
        <f>+'3'!E6</f>
        <v>13377.265922339933</v>
      </c>
      <c r="F9" s="251">
        <f>+'3'!F6</f>
        <v>9306.2449631713534</v>
      </c>
      <c r="G9" s="251">
        <f>+'3'!G6</f>
        <v>7861.7348404101849</v>
      </c>
      <c r="H9" s="251"/>
      <c r="I9" s="251"/>
      <c r="J9" s="251"/>
      <c r="K9" s="251"/>
      <c r="L9" s="251"/>
      <c r="M9" s="251"/>
      <c r="N9" s="199"/>
    </row>
    <row r="10" spans="1:14" s="74" customFormat="1" ht="11.4" x14ac:dyDescent="0.2">
      <c r="A10" s="250" t="s">
        <v>175</v>
      </c>
      <c r="B10" s="199">
        <f>+B9-B8</f>
        <v>-868.98932860354398</v>
      </c>
      <c r="C10" s="199">
        <f t="shared" ref="C10:D10" si="0">+C9-C8</f>
        <v>-2388.329823174603</v>
      </c>
      <c r="D10" s="199">
        <f t="shared" si="0"/>
        <v>-1013.6933714760962</v>
      </c>
      <c r="E10" s="199">
        <f t="shared" ref="E10:G10" si="1">+E9-E8</f>
        <v>-905.68445451899788</v>
      </c>
      <c r="F10" s="199">
        <f t="shared" si="1"/>
        <v>-2212.4810718186673</v>
      </c>
      <c r="G10" s="199">
        <f t="shared" si="1"/>
        <v>-88.580046050852616</v>
      </c>
      <c r="H10" s="199"/>
      <c r="I10" s="199"/>
      <c r="J10" s="199"/>
      <c r="K10" s="199"/>
      <c r="L10" s="199"/>
      <c r="M10" s="199"/>
      <c r="N10" s="199"/>
    </row>
    <row r="11" spans="1:14" s="74" customFormat="1" ht="12" x14ac:dyDescent="0.2">
      <c r="A11" s="252" t="s">
        <v>175</v>
      </c>
      <c r="B11" s="204">
        <f>+(B9-B8)/B8</f>
        <v>-4.3080515792833035E-2</v>
      </c>
      <c r="C11" s="204">
        <f t="shared" ref="C11:D11" si="2">+(C9-C8)/C8</f>
        <v>-0.13151909055957176</v>
      </c>
      <c r="D11" s="204">
        <f t="shared" si="2"/>
        <v>-5.8950147897235121E-2</v>
      </c>
      <c r="E11" s="204">
        <f t="shared" ref="E11:G11" si="3">+(E9-E8)/E8</f>
        <v>-6.3410180013393963E-2</v>
      </c>
      <c r="F11" s="204">
        <f t="shared" si="3"/>
        <v>-0.19207688984857291</v>
      </c>
      <c r="G11" s="204">
        <f t="shared" si="3"/>
        <v>-1.1141702852763695E-2</v>
      </c>
      <c r="H11" s="204"/>
      <c r="I11" s="204"/>
      <c r="J11" s="204"/>
      <c r="K11" s="204"/>
      <c r="L11" s="204"/>
      <c r="M11" s="204"/>
      <c r="N11" s="204"/>
    </row>
    <row r="12" spans="1:14" s="74" customFormat="1" ht="11.4" x14ac:dyDescent="0.2">
      <c r="A12" s="250" t="s">
        <v>179</v>
      </c>
      <c r="B12" s="251">
        <v>16476.822179766976</v>
      </c>
      <c r="C12" s="251">
        <v>11652.657417777558</v>
      </c>
      <c r="D12" s="251">
        <v>9380.6852703481727</v>
      </c>
      <c r="E12" s="251">
        <v>7846.193223997293</v>
      </c>
      <c r="F12" s="199">
        <v>5061.2887705423582</v>
      </c>
      <c r="G12" s="199">
        <v>3193.7768574280017</v>
      </c>
      <c r="H12" s="199">
        <v>3007.0443668119965</v>
      </c>
      <c r="I12" s="199">
        <v>3096.8376864329985</v>
      </c>
      <c r="J12" s="199">
        <v>4788.2164451531989</v>
      </c>
      <c r="K12" s="199">
        <v>7068.3588332386589</v>
      </c>
      <c r="L12" s="199">
        <v>10311.59485671465</v>
      </c>
      <c r="M12" s="199">
        <v>12429.309362674645</v>
      </c>
      <c r="N12" s="199">
        <f>SUM(B12:M12)</f>
        <v>94312.785270886525</v>
      </c>
    </row>
    <row r="13" spans="1:14" s="74" customFormat="1" ht="11.4" x14ac:dyDescent="0.2">
      <c r="A13" s="250" t="s">
        <v>180</v>
      </c>
      <c r="B13" s="251">
        <v>12397.069831099539</v>
      </c>
      <c r="C13" s="251">
        <v>13087.221872299897</v>
      </c>
      <c r="D13" s="251">
        <v>12575.416378406882</v>
      </c>
      <c r="E13" s="251">
        <v>5467.8344289999941</v>
      </c>
      <c r="F13" s="251">
        <v>3743.2424710000009</v>
      </c>
      <c r="G13" s="251">
        <v>3165.3654920000004</v>
      </c>
      <c r="H13" s="251">
        <v>3043.6241652031026</v>
      </c>
      <c r="I13" s="251">
        <v>2999.7638298816937</v>
      </c>
      <c r="J13" s="251">
        <v>3661.2204678348253</v>
      </c>
      <c r="K13" s="251">
        <v>6796.5151675803781</v>
      </c>
      <c r="L13" s="251">
        <v>9833.6370210698151</v>
      </c>
      <c r="M13" s="251">
        <v>12263.302253070924</v>
      </c>
      <c r="N13" s="199">
        <f>SUM(B13:M13)</f>
        <v>89034.21337844705</v>
      </c>
    </row>
    <row r="14" spans="1:14" s="74" customFormat="1" ht="11.4" x14ac:dyDescent="0.2">
      <c r="A14" s="250" t="s">
        <v>191</v>
      </c>
      <c r="B14" s="251">
        <v>14046.377311420396</v>
      </c>
      <c r="C14" s="251">
        <v>10951.410166529387</v>
      </c>
      <c r="D14" s="251">
        <v>9402.398390045646</v>
      </c>
      <c r="E14" s="251">
        <v>6672.4892621367962</v>
      </c>
      <c r="F14" s="251">
        <v>6033.9070927347157</v>
      </c>
      <c r="G14" s="251">
        <v>3097.6822750865113</v>
      </c>
      <c r="H14" s="251">
        <v>2995.598948790941</v>
      </c>
      <c r="I14" s="251">
        <v>2998.0573648818954</v>
      </c>
      <c r="J14" s="251">
        <v>4052.1427974123844</v>
      </c>
      <c r="K14" s="251">
        <v>6857.3032858455736</v>
      </c>
      <c r="L14" s="251">
        <v>9198.7341189238541</v>
      </c>
      <c r="M14" s="251">
        <v>11460.965005056431</v>
      </c>
      <c r="N14" s="199">
        <f>SUM(B14:M14)</f>
        <v>87767.066018864542</v>
      </c>
    </row>
    <row r="15" spans="1:14" s="74" customFormat="1" ht="11.4" x14ac:dyDescent="0.2">
      <c r="A15" s="250" t="s">
        <v>196</v>
      </c>
      <c r="B15" s="251">
        <v>12828.653282152001</v>
      </c>
      <c r="C15" s="251">
        <v>10230.655329161164</v>
      </c>
      <c r="D15" s="251">
        <v>9811.6371772054445</v>
      </c>
      <c r="E15" s="251">
        <v>6347.7918524037395</v>
      </c>
      <c r="F15" s="251">
        <v>5236.2863215845528</v>
      </c>
      <c r="G15" s="251">
        <v>3234.8364849425575</v>
      </c>
      <c r="H15" s="251">
        <v>3001.1451649450755</v>
      </c>
      <c r="I15" s="251">
        <v>2961.1161144077792</v>
      </c>
      <c r="J15" s="251">
        <v>3737.8987321997274</v>
      </c>
      <c r="K15" s="251">
        <v>7281.3866980098837</v>
      </c>
      <c r="L15" s="251">
        <v>9737.8378540964059</v>
      </c>
      <c r="M15" s="251">
        <v>11519.251238123004</v>
      </c>
      <c r="N15" s="199">
        <f>SUM(B15:M15)</f>
        <v>85928.496249231335</v>
      </c>
    </row>
    <row r="16" spans="1:14" s="74" customFormat="1" ht="11.4" x14ac:dyDescent="0.2">
      <c r="A16" s="250" t="s">
        <v>205</v>
      </c>
      <c r="B16" s="251">
        <v>13031.248077676319</v>
      </c>
      <c r="C16" s="251">
        <v>11995.289081090546</v>
      </c>
      <c r="D16" s="251">
        <v>10838.348107460184</v>
      </c>
      <c r="E16" s="251">
        <v>8596.0324977396376</v>
      </c>
      <c r="F16" s="251">
        <v>5988.6269607167633</v>
      </c>
      <c r="G16" s="251">
        <v>3171.5763402263701</v>
      </c>
      <c r="H16" s="251">
        <v>2784.1930241585501</v>
      </c>
      <c r="I16" s="251">
        <v>3046.8894615463496</v>
      </c>
      <c r="J16" s="251">
        <v>3935.2941780859301</v>
      </c>
      <c r="K16" s="251">
        <v>7223.6160516536247</v>
      </c>
      <c r="L16" s="251">
        <v>9685.8104448233571</v>
      </c>
      <c r="M16" s="251">
        <v>12132.459909796044</v>
      </c>
      <c r="N16" s="199">
        <f>SUM(B16:M16)</f>
        <v>92429.38413497369</v>
      </c>
    </row>
    <row r="17" spans="1:14" s="74" customFormat="1" ht="11.4" x14ac:dyDescent="0.2">
      <c r="A17" s="250" t="s">
        <v>298</v>
      </c>
      <c r="B17" s="251">
        <f>+'3'!B14</f>
        <v>12062.466687410544</v>
      </c>
      <c r="C17" s="251">
        <f>+'3'!C14</f>
        <v>9794.0555228109897</v>
      </c>
      <c r="D17" s="251">
        <f>+'3'!D14</f>
        <v>9910.4208566867819</v>
      </c>
      <c r="E17" s="251">
        <f>+'3'!E14</f>
        <v>7717.9541998433297</v>
      </c>
      <c r="F17" s="251">
        <f>+'3'!F14</f>
        <v>3943.7709436005703</v>
      </c>
      <c r="G17" s="251">
        <f>+'3'!G14</f>
        <v>2984.5500294910294</v>
      </c>
      <c r="H17" s="251"/>
      <c r="I17" s="251"/>
      <c r="J17" s="251"/>
      <c r="K17" s="251"/>
      <c r="L17" s="251"/>
      <c r="M17" s="251"/>
      <c r="N17" s="199"/>
    </row>
    <row r="18" spans="1:14" s="75" customFormat="1" ht="11.4" x14ac:dyDescent="0.2">
      <c r="A18" s="250" t="s">
        <v>178</v>
      </c>
      <c r="B18" s="199">
        <f>+B17-B16</f>
        <v>-968.78139026577446</v>
      </c>
      <c r="C18" s="199">
        <f t="shared" ref="C18:D18" si="4">+C17-C16</f>
        <v>-2201.2335582795567</v>
      </c>
      <c r="D18" s="199">
        <f t="shared" si="4"/>
        <v>-927.92725077340219</v>
      </c>
      <c r="E18" s="199">
        <f t="shared" ref="E18:G18" si="5">+E17-E16</f>
        <v>-878.07829789630796</v>
      </c>
      <c r="F18" s="199">
        <f t="shared" si="5"/>
        <v>-2044.856017116193</v>
      </c>
      <c r="G18" s="199">
        <f t="shared" si="5"/>
        <v>-187.02631073534076</v>
      </c>
      <c r="H18" s="199"/>
      <c r="I18" s="199"/>
      <c r="J18" s="199"/>
      <c r="K18" s="199"/>
      <c r="L18" s="199"/>
      <c r="M18" s="199"/>
      <c r="N18" s="199"/>
    </row>
    <row r="19" spans="1:14" s="74" customFormat="1" ht="12" x14ac:dyDescent="0.2">
      <c r="A19" s="252" t="s">
        <v>178</v>
      </c>
      <c r="B19" s="204">
        <f>+(B17-B16)/B16</f>
        <v>-7.4342947390080211E-2</v>
      </c>
      <c r="C19" s="204">
        <f t="shared" ref="C19:D19" si="6">+(C17-C16)/C16</f>
        <v>-0.18350817086597737</v>
      </c>
      <c r="D19" s="204">
        <f t="shared" si="6"/>
        <v>-8.5615191685409806E-2</v>
      </c>
      <c r="E19" s="204">
        <f t="shared" ref="E19:G19" si="7">+(E17-E16)/E16</f>
        <v>-0.10214925294049346</v>
      </c>
      <c r="F19" s="204">
        <f t="shared" si="7"/>
        <v>-0.34145656934881941</v>
      </c>
      <c r="G19" s="204">
        <f t="shared" si="7"/>
        <v>-5.8969512530160889E-2</v>
      </c>
      <c r="H19" s="204"/>
      <c r="I19" s="204"/>
      <c r="J19" s="204"/>
      <c r="K19" s="204"/>
      <c r="L19" s="204"/>
      <c r="M19" s="204"/>
      <c r="N19" s="204"/>
    </row>
    <row r="20" spans="1:14" s="74" customFormat="1" ht="11.4" x14ac:dyDescent="0.2">
      <c r="A20" s="75"/>
      <c r="B20" s="75"/>
      <c r="C20" s="75"/>
      <c r="D20" s="75"/>
      <c r="E20" s="75"/>
      <c r="F20" s="75"/>
      <c r="G20" s="75"/>
      <c r="H20" s="75"/>
      <c r="I20" s="75"/>
      <c r="J20" s="75"/>
      <c r="K20" s="75"/>
      <c r="L20" s="75"/>
      <c r="M20" s="75"/>
      <c r="N20" s="99"/>
    </row>
    <row r="21" spans="1:14" s="74" customFormat="1" ht="11.4" x14ac:dyDescent="0.2"/>
    <row r="22" spans="1:14" s="74" customFormat="1" ht="11.4" x14ac:dyDescent="0.2"/>
    <row r="23" spans="1:14" s="74" customFormat="1" x14ac:dyDescent="0.25">
      <c r="A23" s="348"/>
      <c r="B23" s="348">
        <v>1</v>
      </c>
      <c r="C23" s="348">
        <v>2</v>
      </c>
      <c r="D23" s="348">
        <v>3</v>
      </c>
      <c r="E23" s="348">
        <v>4</v>
      </c>
      <c r="F23" s="348">
        <v>5</v>
      </c>
      <c r="G23" s="348">
        <v>6</v>
      </c>
      <c r="H23" s="348">
        <v>7</v>
      </c>
      <c r="I23" s="348">
        <v>8</v>
      </c>
      <c r="J23" s="348">
        <v>9</v>
      </c>
      <c r="K23" s="348">
        <v>10</v>
      </c>
      <c r="L23" s="348">
        <v>11</v>
      </c>
      <c r="M23" s="348">
        <v>12</v>
      </c>
      <c r="N23" s="103"/>
    </row>
    <row r="24" spans="1:14" s="74" customFormat="1" x14ac:dyDescent="0.25">
      <c r="A24" s="348" t="s">
        <v>59</v>
      </c>
      <c r="B24" s="348" t="s">
        <v>8</v>
      </c>
      <c r="C24" s="348" t="s">
        <v>9</v>
      </c>
      <c r="D24" s="348" t="s">
        <v>10</v>
      </c>
      <c r="E24" s="348" t="s">
        <v>11</v>
      </c>
      <c r="F24" s="348" t="s">
        <v>12</v>
      </c>
      <c r="G24" s="348" t="s">
        <v>13</v>
      </c>
      <c r="H24" s="348" t="s">
        <v>14</v>
      </c>
      <c r="I24" s="348" t="s">
        <v>15</v>
      </c>
      <c r="J24" s="348" t="s">
        <v>16</v>
      </c>
      <c r="K24" s="348" t="s">
        <v>17</v>
      </c>
      <c r="L24" s="348" t="s">
        <v>18</v>
      </c>
      <c r="M24" s="348" t="s">
        <v>19</v>
      </c>
      <c r="N24" s="103"/>
    </row>
    <row r="25" spans="1:14" s="74" customFormat="1" x14ac:dyDescent="0.25">
      <c r="A25" s="348" t="s">
        <v>299</v>
      </c>
      <c r="B25" s="349">
        <f>+MAX(B4:B8)</f>
        <v>24789.614332580768</v>
      </c>
      <c r="C25" s="349">
        <f t="shared" ref="C25:M25" si="8">+MAX(C4:C8)</f>
        <v>19893.166386910845</v>
      </c>
      <c r="D25" s="349">
        <f t="shared" si="8"/>
        <v>19662.32644030562</v>
      </c>
      <c r="E25" s="349">
        <f t="shared" si="8"/>
        <v>14282.950376858931</v>
      </c>
      <c r="F25" s="349">
        <f t="shared" si="8"/>
        <v>11948.6742721387</v>
      </c>
      <c r="G25" s="349">
        <f t="shared" si="8"/>
        <v>8582.739557400002</v>
      </c>
      <c r="H25" s="349">
        <f t="shared" si="8"/>
        <v>8024.1053863999996</v>
      </c>
      <c r="I25" s="349">
        <f t="shared" si="8"/>
        <v>8048.3981191524163</v>
      </c>
      <c r="J25" s="349">
        <f t="shared" si="8"/>
        <v>10334.80215149564</v>
      </c>
      <c r="K25" s="349">
        <f t="shared" si="8"/>
        <v>13440.563805667993</v>
      </c>
      <c r="L25" s="349">
        <f t="shared" si="8"/>
        <v>17328.765497294411</v>
      </c>
      <c r="M25" s="349">
        <f t="shared" si="8"/>
        <v>20131.118821399974</v>
      </c>
      <c r="N25" s="103"/>
    </row>
    <row r="26" spans="1:14" s="74" customFormat="1" x14ac:dyDescent="0.25">
      <c r="A26" s="348" t="s">
        <v>300</v>
      </c>
      <c r="B26" s="349">
        <f>+MIN(B4:B8)</f>
        <v>20171.284224691452</v>
      </c>
      <c r="C26" s="349">
        <f t="shared" ref="C26:M26" si="9">+MIN(C4:C8)</f>
        <v>16681.781302230935</v>
      </c>
      <c r="D26" s="349">
        <f t="shared" si="9"/>
        <v>16115.121097506724</v>
      </c>
      <c r="E26" s="349">
        <f t="shared" si="9"/>
        <v>11150.511061000005</v>
      </c>
      <c r="F26" s="349">
        <f t="shared" si="9"/>
        <v>9168.1220959999882</v>
      </c>
      <c r="G26" s="349">
        <f t="shared" si="9"/>
        <v>7950.3148864610375</v>
      </c>
      <c r="H26" s="349">
        <f t="shared" si="9"/>
        <v>7516.8225920681252</v>
      </c>
      <c r="I26" s="349">
        <f t="shared" si="9"/>
        <v>7694.3480824000017</v>
      </c>
      <c r="J26" s="349">
        <f t="shared" si="9"/>
        <v>8704.8128491411444</v>
      </c>
      <c r="K26" s="349">
        <f t="shared" si="9"/>
        <v>12884.3395206</v>
      </c>
      <c r="L26" s="349">
        <f t="shared" si="9"/>
        <v>16126.588141400005</v>
      </c>
      <c r="M26" s="349">
        <f t="shared" si="9"/>
        <v>18138.5645926</v>
      </c>
      <c r="N26" s="103"/>
    </row>
    <row r="27" spans="1:14" s="74" customFormat="1" x14ac:dyDescent="0.25">
      <c r="A27" s="348" t="s">
        <v>301</v>
      </c>
      <c r="B27" s="349">
        <f>+B25-B26</f>
        <v>4618.3301078893164</v>
      </c>
      <c r="C27" s="349">
        <f t="shared" ref="C27:M27" si="10">+C25-C26</f>
        <v>3211.3850846799105</v>
      </c>
      <c r="D27" s="349">
        <f t="shared" si="10"/>
        <v>3547.2053427988958</v>
      </c>
      <c r="E27" s="349">
        <f t="shared" si="10"/>
        <v>3132.4393158589264</v>
      </c>
      <c r="F27" s="349">
        <f t="shared" si="10"/>
        <v>2780.5521761387117</v>
      </c>
      <c r="G27" s="349">
        <f t="shared" si="10"/>
        <v>632.42467093896448</v>
      </c>
      <c r="H27" s="349">
        <f t="shared" si="10"/>
        <v>507.28279433187436</v>
      </c>
      <c r="I27" s="349">
        <f t="shared" si="10"/>
        <v>354.0500367524146</v>
      </c>
      <c r="J27" s="349">
        <f t="shared" si="10"/>
        <v>1629.9893023544955</v>
      </c>
      <c r="K27" s="349">
        <f t="shared" si="10"/>
        <v>556.22428506799224</v>
      </c>
      <c r="L27" s="349">
        <f t="shared" si="10"/>
        <v>1202.177355894406</v>
      </c>
      <c r="M27" s="349">
        <f t="shared" si="10"/>
        <v>1992.5542287999742</v>
      </c>
      <c r="N27" s="103"/>
    </row>
    <row r="28" spans="1:14" s="74" customFormat="1" x14ac:dyDescent="0.25">
      <c r="A28" s="348">
        <v>2021</v>
      </c>
      <c r="B28" s="349">
        <f>+B8</f>
        <v>20171.284224691452</v>
      </c>
      <c r="C28" s="349">
        <f t="shared" ref="C28:M28" si="11">+C8</f>
        <v>18159.567656779116</v>
      </c>
      <c r="D28" s="349">
        <f t="shared" si="11"/>
        <v>17195.773168257656</v>
      </c>
      <c r="E28" s="349">
        <f t="shared" si="11"/>
        <v>14282.950376858931</v>
      </c>
      <c r="F28" s="349">
        <f t="shared" si="11"/>
        <v>11518.726034990021</v>
      </c>
      <c r="G28" s="349">
        <f t="shared" si="11"/>
        <v>7950.3148864610375</v>
      </c>
      <c r="H28" s="349">
        <f t="shared" si="11"/>
        <v>7516.8225920681252</v>
      </c>
      <c r="I28" s="349">
        <f t="shared" si="11"/>
        <v>7902.9028009583226</v>
      </c>
      <c r="J28" s="349">
        <f t="shared" si="11"/>
        <v>8950.4626000209846</v>
      </c>
      <c r="K28" s="349">
        <f t="shared" si="11"/>
        <v>12884.3395206</v>
      </c>
      <c r="L28" s="349">
        <f t="shared" si="11"/>
        <v>16126.588141400005</v>
      </c>
      <c r="M28" s="349">
        <f t="shared" si="11"/>
        <v>18997.6456932</v>
      </c>
      <c r="N28" s="103"/>
    </row>
    <row r="29" spans="1:14" s="74" customFormat="1" x14ac:dyDescent="0.25">
      <c r="A29" s="348">
        <v>2022</v>
      </c>
      <c r="B29" s="349">
        <f>+B9</f>
        <v>19302.294896087908</v>
      </c>
      <c r="C29" s="349">
        <f t="shared" ref="C29:G29" si="12">+C9</f>
        <v>15771.237833604513</v>
      </c>
      <c r="D29" s="349">
        <f t="shared" si="12"/>
        <v>16182.07979678156</v>
      </c>
      <c r="E29" s="349">
        <f t="shared" si="12"/>
        <v>13377.265922339933</v>
      </c>
      <c r="F29" s="349">
        <f t="shared" si="12"/>
        <v>9306.2449631713534</v>
      </c>
      <c r="G29" s="349">
        <f t="shared" si="12"/>
        <v>7861.7348404101849</v>
      </c>
      <c r="H29" s="348"/>
      <c r="I29" s="348"/>
      <c r="J29" s="348"/>
      <c r="K29" s="348"/>
      <c r="L29" s="348"/>
      <c r="M29" s="348"/>
      <c r="N29" s="103"/>
    </row>
    <row r="30" spans="1:14" s="74" customFormat="1" x14ac:dyDescent="0.25">
      <c r="A30" s="348"/>
      <c r="B30" s="348"/>
      <c r="C30" s="348"/>
      <c r="D30" s="348"/>
      <c r="E30" s="348"/>
      <c r="F30" s="348"/>
      <c r="G30" s="348"/>
      <c r="H30" s="348"/>
      <c r="I30" s="348"/>
      <c r="J30" s="348"/>
      <c r="K30" s="348"/>
      <c r="L30" s="348"/>
      <c r="M30" s="348"/>
      <c r="N30" s="103"/>
    </row>
    <row r="31" spans="1:14" s="74" customFormat="1" x14ac:dyDescent="0.25">
      <c r="A31" s="348" t="s">
        <v>116</v>
      </c>
      <c r="B31" s="348"/>
      <c r="C31" s="348"/>
      <c r="D31" s="348"/>
      <c r="E31" s="348"/>
      <c r="F31" s="348"/>
      <c r="G31" s="348"/>
      <c r="H31" s="348"/>
      <c r="I31" s="348"/>
      <c r="J31" s="348"/>
      <c r="K31" s="348"/>
      <c r="L31" s="348"/>
      <c r="M31" s="348"/>
      <c r="N31" s="103"/>
    </row>
    <row r="32" spans="1:14" s="74" customFormat="1" x14ac:dyDescent="0.25">
      <c r="A32" s="348" t="s">
        <v>299</v>
      </c>
      <c r="B32" s="349">
        <f>+MAX(B12:B16)</f>
        <v>16476.822179766976</v>
      </c>
      <c r="C32" s="349">
        <f t="shared" ref="C32:M32" si="13">+MAX(C12:C16)</f>
        <v>13087.221872299897</v>
      </c>
      <c r="D32" s="349">
        <f t="shared" si="13"/>
        <v>12575.416378406882</v>
      </c>
      <c r="E32" s="349">
        <f t="shared" si="13"/>
        <v>8596.0324977396376</v>
      </c>
      <c r="F32" s="349">
        <f t="shared" si="13"/>
        <v>6033.9070927347157</v>
      </c>
      <c r="G32" s="349">
        <f t="shared" si="13"/>
        <v>3234.8364849425575</v>
      </c>
      <c r="H32" s="349">
        <f t="shared" si="13"/>
        <v>3043.6241652031026</v>
      </c>
      <c r="I32" s="349">
        <f t="shared" si="13"/>
        <v>3096.8376864329985</v>
      </c>
      <c r="J32" s="349">
        <f t="shared" si="13"/>
        <v>4788.2164451531989</v>
      </c>
      <c r="K32" s="349">
        <f t="shared" si="13"/>
        <v>7281.3866980098837</v>
      </c>
      <c r="L32" s="349">
        <f t="shared" si="13"/>
        <v>10311.59485671465</v>
      </c>
      <c r="M32" s="349">
        <f t="shared" si="13"/>
        <v>12429.309362674645</v>
      </c>
      <c r="N32" s="103"/>
    </row>
    <row r="33" spans="1:14" s="74" customFormat="1" x14ac:dyDescent="0.25">
      <c r="A33" s="348" t="s">
        <v>300</v>
      </c>
      <c r="B33" s="349">
        <f>+MIN(B12:B16)</f>
        <v>12397.069831099539</v>
      </c>
      <c r="C33" s="349">
        <f t="shared" ref="C33:M33" si="14">+MIN(C12:C16)</f>
        <v>10230.655329161164</v>
      </c>
      <c r="D33" s="349">
        <f t="shared" si="14"/>
        <v>9380.6852703481727</v>
      </c>
      <c r="E33" s="349">
        <f t="shared" si="14"/>
        <v>5467.8344289999941</v>
      </c>
      <c r="F33" s="349">
        <f t="shared" si="14"/>
        <v>3743.2424710000009</v>
      </c>
      <c r="G33" s="349">
        <f t="shared" si="14"/>
        <v>3097.6822750865113</v>
      </c>
      <c r="H33" s="349">
        <f t="shared" si="14"/>
        <v>2784.1930241585501</v>
      </c>
      <c r="I33" s="349">
        <f t="shared" si="14"/>
        <v>2961.1161144077792</v>
      </c>
      <c r="J33" s="349">
        <f t="shared" si="14"/>
        <v>3661.2204678348253</v>
      </c>
      <c r="K33" s="349">
        <f t="shared" si="14"/>
        <v>6796.5151675803781</v>
      </c>
      <c r="L33" s="349">
        <f t="shared" si="14"/>
        <v>9198.7341189238541</v>
      </c>
      <c r="M33" s="349">
        <f t="shared" si="14"/>
        <v>11460.965005056431</v>
      </c>
      <c r="N33" s="103"/>
    </row>
    <row r="34" spans="1:14" s="74" customFormat="1" x14ac:dyDescent="0.25">
      <c r="A34" s="348" t="s">
        <v>301</v>
      </c>
      <c r="B34" s="349">
        <f>+B32-B33</f>
        <v>4079.7523486674363</v>
      </c>
      <c r="C34" s="349">
        <f t="shared" ref="C34:M34" si="15">+C32-C33</f>
        <v>2856.5665431387333</v>
      </c>
      <c r="D34" s="349">
        <f t="shared" si="15"/>
        <v>3194.7311080587097</v>
      </c>
      <c r="E34" s="349">
        <f t="shared" si="15"/>
        <v>3128.1980687396435</v>
      </c>
      <c r="F34" s="349">
        <f t="shared" si="15"/>
        <v>2290.6646217347147</v>
      </c>
      <c r="G34" s="349">
        <f t="shared" si="15"/>
        <v>137.15420985604624</v>
      </c>
      <c r="H34" s="349">
        <f t="shared" si="15"/>
        <v>259.43114104455253</v>
      </c>
      <c r="I34" s="349">
        <f t="shared" si="15"/>
        <v>135.7215720252193</v>
      </c>
      <c r="J34" s="349">
        <f t="shared" si="15"/>
        <v>1126.9959773183737</v>
      </c>
      <c r="K34" s="349">
        <f t="shared" si="15"/>
        <v>484.87153042950558</v>
      </c>
      <c r="L34" s="349">
        <f t="shared" si="15"/>
        <v>1112.8607377907956</v>
      </c>
      <c r="M34" s="349">
        <f t="shared" si="15"/>
        <v>968.34435761821442</v>
      </c>
      <c r="N34" s="103"/>
    </row>
    <row r="35" spans="1:14" s="74" customFormat="1" x14ac:dyDescent="0.25">
      <c r="A35" s="348">
        <v>2021</v>
      </c>
      <c r="B35" s="349">
        <f>+B16</f>
        <v>13031.248077676319</v>
      </c>
      <c r="C35" s="349">
        <f t="shared" ref="C35:M35" si="16">+C16</f>
        <v>11995.289081090546</v>
      </c>
      <c r="D35" s="349">
        <f t="shared" si="16"/>
        <v>10838.348107460184</v>
      </c>
      <c r="E35" s="349">
        <f t="shared" si="16"/>
        <v>8596.0324977396376</v>
      </c>
      <c r="F35" s="349">
        <f t="shared" si="16"/>
        <v>5988.6269607167633</v>
      </c>
      <c r="G35" s="349">
        <f t="shared" si="16"/>
        <v>3171.5763402263701</v>
      </c>
      <c r="H35" s="349">
        <f t="shared" si="16"/>
        <v>2784.1930241585501</v>
      </c>
      <c r="I35" s="349">
        <f t="shared" si="16"/>
        <v>3046.8894615463496</v>
      </c>
      <c r="J35" s="349">
        <f t="shared" si="16"/>
        <v>3935.2941780859301</v>
      </c>
      <c r="K35" s="349">
        <f t="shared" si="16"/>
        <v>7223.6160516536247</v>
      </c>
      <c r="L35" s="349">
        <f t="shared" si="16"/>
        <v>9685.8104448233571</v>
      </c>
      <c r="M35" s="349">
        <f t="shared" si="16"/>
        <v>12132.459909796044</v>
      </c>
      <c r="N35" s="103"/>
    </row>
    <row r="36" spans="1:14" s="74" customFormat="1" x14ac:dyDescent="0.25">
      <c r="A36" s="348">
        <v>2022</v>
      </c>
      <c r="B36" s="349">
        <f>+B17</f>
        <v>12062.466687410544</v>
      </c>
      <c r="C36" s="349">
        <f t="shared" ref="C36:G36" si="17">+C17</f>
        <v>9794.0555228109897</v>
      </c>
      <c r="D36" s="349">
        <f t="shared" si="17"/>
        <v>9910.4208566867819</v>
      </c>
      <c r="E36" s="349">
        <f t="shared" si="17"/>
        <v>7717.9541998433297</v>
      </c>
      <c r="F36" s="349">
        <f t="shared" si="17"/>
        <v>3943.7709436005703</v>
      </c>
      <c r="G36" s="349">
        <f t="shared" si="17"/>
        <v>2984.5500294910294</v>
      </c>
      <c r="H36" s="348"/>
      <c r="I36" s="348"/>
      <c r="J36" s="348"/>
      <c r="K36" s="348"/>
      <c r="L36" s="348"/>
      <c r="M36" s="348"/>
      <c r="N36" s="103"/>
    </row>
    <row r="37" spans="1:14" s="74" customFormat="1" ht="11.4" x14ac:dyDescent="0.2"/>
    <row r="38" spans="1:14" s="74" customFormat="1" ht="11.4" x14ac:dyDescent="0.2"/>
    <row r="39" spans="1:14" x14ac:dyDescent="0.25">
      <c r="A39" s="74"/>
      <c r="B39" s="74"/>
      <c r="C39" s="74"/>
      <c r="D39" s="74"/>
      <c r="E39" s="74"/>
      <c r="F39" s="74"/>
      <c r="G39" s="74"/>
      <c r="H39" s="74"/>
      <c r="I39" s="74"/>
      <c r="J39" s="74"/>
      <c r="K39" s="74"/>
      <c r="L39" s="74"/>
      <c r="M39" s="74"/>
      <c r="N39" s="74"/>
    </row>
    <row r="40" spans="1:14" x14ac:dyDescent="0.25">
      <c r="A40" s="74"/>
      <c r="B40" s="74"/>
      <c r="C40" s="74"/>
      <c r="D40" s="74"/>
      <c r="E40" s="74"/>
      <c r="F40" s="74"/>
      <c r="G40" s="74"/>
      <c r="H40" s="74"/>
      <c r="I40" s="74"/>
      <c r="J40" s="74"/>
      <c r="K40" s="74"/>
      <c r="L40" s="74"/>
      <c r="M40" s="74"/>
      <c r="N40" s="74"/>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List47"/>
  <dimension ref="A1:P39"/>
  <sheetViews>
    <sheetView showGridLines="0" view="pageBreakPreview" zoomScaleNormal="70" zoomScaleSheetLayoutView="100" workbookViewId="0">
      <selection activeCell="N16" sqref="N16"/>
    </sheetView>
  </sheetViews>
  <sheetFormatPr defaultColWidth="9.109375" defaultRowHeight="11.4" x14ac:dyDescent="0.2"/>
  <cols>
    <col min="1" max="1" width="21" style="66" customWidth="1"/>
    <col min="2" max="2" width="9.44140625" style="132" customWidth="1"/>
    <col min="3" max="3" width="10.6640625" style="132" customWidth="1"/>
    <col min="4" max="4" width="10.6640625" style="66" customWidth="1"/>
    <col min="5" max="5" width="8.6640625" style="66" customWidth="1"/>
    <col min="6" max="6" width="4.6640625" style="132" customWidth="1"/>
    <col min="7" max="7" width="18.6640625" style="66" bestFit="1" customWidth="1"/>
    <col min="8" max="8" width="8.6640625" style="132" customWidth="1"/>
    <col min="9" max="9" width="8.6640625" style="66" customWidth="1"/>
    <col min="10" max="10" width="10.6640625" style="132" customWidth="1"/>
    <col min="11" max="11" width="9.33203125" style="66" customWidth="1"/>
    <col min="12" max="12" width="7.88671875" style="66" customWidth="1"/>
    <col min="13" max="15" width="8.5546875" style="66" customWidth="1"/>
    <col min="16" max="16" width="10.44140625" style="66" customWidth="1"/>
    <col min="17" max="17" width="10" style="66" customWidth="1"/>
    <col min="18" max="18" width="11.44140625" style="66" bestFit="1" customWidth="1"/>
    <col min="19" max="16384" width="9.109375" style="66"/>
  </cols>
  <sheetData>
    <row r="1" spans="1:16" s="76" customFormat="1" ht="17.399999999999999" x14ac:dyDescent="0.3">
      <c r="A1" s="241" t="s">
        <v>303</v>
      </c>
      <c r="B1" s="133"/>
      <c r="C1" s="133"/>
      <c r="D1" s="72"/>
      <c r="E1" s="72"/>
      <c r="F1" s="133"/>
      <c r="G1" s="72"/>
      <c r="H1" s="133"/>
      <c r="I1" s="246" t="str">
        <f>'3'!N1</f>
        <v>II. čtvrtletí 2022</v>
      </c>
      <c r="K1" s="72"/>
      <c r="M1" s="72"/>
      <c r="N1" s="72"/>
    </row>
    <row r="2" spans="1:16" ht="6" customHeight="1" x14ac:dyDescent="0.2">
      <c r="A2" s="7"/>
      <c r="B2" s="131"/>
      <c r="C2" s="131"/>
      <c r="D2" s="7"/>
      <c r="E2" s="7"/>
      <c r="F2" s="131"/>
      <c r="G2" s="7"/>
      <c r="H2" s="131"/>
      <c r="I2" s="7"/>
      <c r="J2" s="131"/>
      <c r="K2" s="7"/>
      <c r="L2" s="7"/>
      <c r="M2" s="7"/>
      <c r="N2" s="7"/>
      <c r="O2" s="7"/>
      <c r="P2" s="7"/>
    </row>
    <row r="3" spans="1:16" ht="24" x14ac:dyDescent="0.25">
      <c r="A3" s="252"/>
      <c r="B3" s="211" t="s">
        <v>325</v>
      </c>
      <c r="C3" s="211" t="s">
        <v>332</v>
      </c>
      <c r="D3" s="211" t="s">
        <v>302</v>
      </c>
      <c r="E3" s="211" t="s">
        <v>174</v>
      </c>
      <c r="F3" s="136"/>
      <c r="G3" s="252"/>
      <c r="H3" s="211" t="s">
        <v>325</v>
      </c>
      <c r="I3" s="211" t="s">
        <v>332</v>
      </c>
      <c r="J3" s="211" t="s">
        <v>302</v>
      </c>
      <c r="K3" s="211" t="s">
        <v>174</v>
      </c>
    </row>
    <row r="4" spans="1:16" s="79" customFormat="1" ht="12" x14ac:dyDescent="0.2">
      <c r="A4" s="253" t="s">
        <v>59</v>
      </c>
      <c r="B4" s="223">
        <f>SUM(B5:B20)</f>
        <v>30545.245725921472</v>
      </c>
      <c r="C4" s="223">
        <f>SUM(C5:C20)</f>
        <v>33751.991298309993</v>
      </c>
      <c r="D4" s="223">
        <f t="shared" ref="D4:D20" si="0">+B4-C4</f>
        <v>-3206.7455723885214</v>
      </c>
      <c r="E4" s="207">
        <f t="shared" ref="E4:E17" si="1">+B4/C4-1</f>
        <v>-9.500907795473057E-2</v>
      </c>
      <c r="F4" s="134"/>
      <c r="G4" s="253" t="s">
        <v>116</v>
      </c>
      <c r="H4" s="223">
        <f>SUM(H5:H20)</f>
        <v>14646.275172934931</v>
      </c>
      <c r="I4" s="223">
        <f>SUM(I5:I20)</f>
        <v>17756.235798682774</v>
      </c>
      <c r="J4" s="223">
        <f t="shared" ref="J4:J20" si="2">+H4-I4</f>
        <v>-3109.9606257478426</v>
      </c>
      <c r="K4" s="207">
        <f t="shared" ref="K4:K20" si="3">+H4/I4-1</f>
        <v>-0.17514751780771864</v>
      </c>
    </row>
    <row r="5" spans="1:16" x14ac:dyDescent="0.2">
      <c r="A5" s="201" t="s">
        <v>40</v>
      </c>
      <c r="B5" s="224">
        <f>+'4.1'!E8+'4.1'!F8+'4.1'!G8</f>
        <v>5409.0311380000003</v>
      </c>
      <c r="C5" s="224">
        <v>5714.3571899999997</v>
      </c>
      <c r="D5" s="224">
        <f t="shared" si="0"/>
        <v>-305.32605199999944</v>
      </c>
      <c r="E5" s="254">
        <f t="shared" si="1"/>
        <v>-5.3431390766806364E-2</v>
      </c>
      <c r="G5" s="201" t="s">
        <v>40</v>
      </c>
      <c r="H5" s="224">
        <f>+'5.1'!E8+'5.1'!F8+'5.1'!G8</f>
        <v>1573.0314399999997</v>
      </c>
      <c r="I5" s="224">
        <v>1886.5859990000001</v>
      </c>
      <c r="J5" s="224">
        <f t="shared" si="2"/>
        <v>-313.55455900000038</v>
      </c>
      <c r="K5" s="254">
        <f t="shared" si="3"/>
        <v>-0.16620210219210918</v>
      </c>
    </row>
    <row r="6" spans="1:16" x14ac:dyDescent="0.2">
      <c r="A6" s="201" t="s">
        <v>39</v>
      </c>
      <c r="B6" s="224">
        <f>+'4.1'!E9+'4.1'!F9+'4.1'!G9</f>
        <v>981.3770949999996</v>
      </c>
      <c r="C6" s="224">
        <v>1008.5602489999998</v>
      </c>
      <c r="D6" s="224">
        <f t="shared" si="0"/>
        <v>-27.183154000000172</v>
      </c>
      <c r="E6" s="254">
        <f t="shared" si="1"/>
        <v>-2.6952434449952434E-2</v>
      </c>
      <c r="G6" s="201" t="s">
        <v>39</v>
      </c>
      <c r="H6" s="224">
        <f>+'5.1'!E9+'5.1'!F9+'5.1'!G9</f>
        <v>124.05836900000001</v>
      </c>
      <c r="I6" s="224">
        <v>131.76692200000002</v>
      </c>
      <c r="J6" s="224">
        <f t="shared" si="2"/>
        <v>-7.7085530000000091</v>
      </c>
      <c r="K6" s="254">
        <f t="shared" si="3"/>
        <v>-5.850142723983498E-2</v>
      </c>
    </row>
    <row r="7" spans="1:16" x14ac:dyDescent="0.2">
      <c r="A7" s="201" t="s">
        <v>38</v>
      </c>
      <c r="B7" s="224">
        <f>+'4.1'!E10+'4.1'!F10+'4.1'!G10</f>
        <v>2189.2437659999996</v>
      </c>
      <c r="C7" s="224">
        <v>2626.107618</v>
      </c>
      <c r="D7" s="224">
        <f t="shared" si="0"/>
        <v>-436.86385200000041</v>
      </c>
      <c r="E7" s="254">
        <f t="shared" si="1"/>
        <v>-0.16635413149317491</v>
      </c>
      <c r="G7" s="201" t="s">
        <v>38</v>
      </c>
      <c r="H7" s="224">
        <f>+'5.1'!E10+'5.1'!F10+'5.1'!G10</f>
        <v>1276.6918660000001</v>
      </c>
      <c r="I7" s="224">
        <v>1592.325204</v>
      </c>
      <c r="J7" s="224">
        <f t="shared" si="2"/>
        <v>-315.63333799999987</v>
      </c>
      <c r="K7" s="254">
        <f t="shared" si="3"/>
        <v>-0.19822165548037129</v>
      </c>
    </row>
    <row r="8" spans="1:16" x14ac:dyDescent="0.2">
      <c r="A8" s="201" t="s">
        <v>60</v>
      </c>
      <c r="B8" s="224">
        <f>+'4.1'!E11+'4.1'!F11+'4.1'!G11</f>
        <v>10.687417999999999</v>
      </c>
      <c r="C8" s="224">
        <v>9.3800829999999991</v>
      </c>
      <c r="D8" s="224">
        <f t="shared" si="0"/>
        <v>1.3073350000000001</v>
      </c>
      <c r="E8" s="254">
        <f t="shared" si="1"/>
        <v>0.13937350021316441</v>
      </c>
      <c r="G8" s="201" t="s">
        <v>60</v>
      </c>
      <c r="H8" s="224">
        <f>+'5.1'!E11+'5.1'!F11+'5.1'!G11</f>
        <v>9.5657779999999999</v>
      </c>
      <c r="I8" s="224">
        <v>8.0527530000000009</v>
      </c>
      <c r="J8" s="224">
        <f t="shared" si="2"/>
        <v>1.513024999999999</v>
      </c>
      <c r="K8" s="254">
        <f t="shared" si="3"/>
        <v>0.18788916039024151</v>
      </c>
    </row>
    <row r="9" spans="1:16" x14ac:dyDescent="0.2">
      <c r="A9" s="201" t="s">
        <v>197</v>
      </c>
      <c r="B9" s="224">
        <f>+'4.1'!E12+'4.1'!F12+'4.1'!G12</f>
        <v>4.8341099999999999</v>
      </c>
      <c r="C9" s="224">
        <v>20.132817725807719</v>
      </c>
      <c r="D9" s="224">
        <f t="shared" si="0"/>
        <v>-15.29870772580772</v>
      </c>
      <c r="E9" s="254">
        <f t="shared" si="1"/>
        <v>-0.75988904951921943</v>
      </c>
      <c r="G9" s="201" t="s">
        <v>197</v>
      </c>
      <c r="H9" s="224">
        <f>+'5.1'!E12+'5.1'!F12+'5.1'!G12</f>
        <v>3.4812639999999999</v>
      </c>
      <c r="I9" s="224">
        <v>19.36581772580772</v>
      </c>
      <c r="J9" s="224">
        <f t="shared" si="2"/>
        <v>-15.88455372580772</v>
      </c>
      <c r="K9" s="254">
        <f t="shared" si="3"/>
        <v>-0.82023666393592465</v>
      </c>
    </row>
    <row r="10" spans="1:16" x14ac:dyDescent="0.2">
      <c r="A10" s="201" t="s">
        <v>198</v>
      </c>
      <c r="B10" s="224">
        <f>+'4.1'!E13+'4.1'!F13+'4.1'!G13</f>
        <v>0.25488</v>
      </c>
      <c r="C10" s="224">
        <v>0.21547300000000003</v>
      </c>
      <c r="D10" s="224">
        <f t="shared" si="0"/>
        <v>3.940699999999997E-2</v>
      </c>
      <c r="E10" s="254">
        <f t="shared" si="1"/>
        <v>0.18288602284276889</v>
      </c>
      <c r="G10" s="201" t="s">
        <v>198</v>
      </c>
      <c r="H10" s="224">
        <f>+'5.1'!E13+'5.1'!F13+'5.1'!G13</f>
        <v>0.25488</v>
      </c>
      <c r="I10" s="224">
        <v>0.21547300000000003</v>
      </c>
      <c r="J10" s="224">
        <f t="shared" si="2"/>
        <v>3.940699999999997E-2</v>
      </c>
      <c r="K10" s="254">
        <f t="shared" si="3"/>
        <v>0.18288602284276889</v>
      </c>
    </row>
    <row r="11" spans="1:16" x14ac:dyDescent="0.2">
      <c r="A11" s="201" t="s">
        <v>37</v>
      </c>
      <c r="B11" s="224">
        <f>+'4.1'!E14+'4.1'!F14+'4.1'!G14</f>
        <v>11614.211121999999</v>
      </c>
      <c r="C11" s="224">
        <v>11979.025877</v>
      </c>
      <c r="D11" s="224">
        <f t="shared" si="0"/>
        <v>-364.81475500000124</v>
      </c>
      <c r="E11" s="254">
        <f t="shared" si="1"/>
        <v>-3.0454459214455332E-2</v>
      </c>
      <c r="G11" s="201" t="s">
        <v>37</v>
      </c>
      <c r="H11" s="224">
        <f>+'5.1'!E14+'5.1'!F14+'5.1'!G14</f>
        <v>6216.2997579999992</v>
      </c>
      <c r="I11" s="224">
        <v>7278.9752730000009</v>
      </c>
      <c r="J11" s="224">
        <f t="shared" si="2"/>
        <v>-1062.6755150000017</v>
      </c>
      <c r="K11" s="254">
        <f t="shared" si="3"/>
        <v>-0.14599246118362263</v>
      </c>
    </row>
    <row r="12" spans="1:16" x14ac:dyDescent="0.2">
      <c r="A12" s="201" t="s">
        <v>72</v>
      </c>
      <c r="B12" s="224">
        <f>+'4.1'!E15+'4.1'!F15+'4.1'!G15</f>
        <v>143.13399999999999</v>
      </c>
      <c r="C12" s="224">
        <v>96.504000000000005</v>
      </c>
      <c r="D12" s="224">
        <f t="shared" si="0"/>
        <v>46.629999999999981</v>
      </c>
      <c r="E12" s="254">
        <f t="shared" si="1"/>
        <v>0.48319240653237139</v>
      </c>
      <c r="G12" s="201" t="s">
        <v>72</v>
      </c>
      <c r="H12" s="224">
        <f>+'5.1'!E15+'5.1'!F15+'5.1'!G15</f>
        <v>40.506690000000006</v>
      </c>
      <c r="I12" s="224">
        <v>14.310490000000001</v>
      </c>
      <c r="J12" s="224">
        <f t="shared" si="2"/>
        <v>26.196200000000005</v>
      </c>
      <c r="K12" s="254">
        <f t="shared" si="3"/>
        <v>1.8305592610735202</v>
      </c>
    </row>
    <row r="13" spans="1:16" x14ac:dyDescent="0.2">
      <c r="A13" s="201" t="s">
        <v>36</v>
      </c>
      <c r="B13" s="224">
        <f>+'4.1'!E16+'4.1'!F16+'4.1'!G16</f>
        <v>0</v>
      </c>
      <c r="C13" s="224">
        <v>0</v>
      </c>
      <c r="D13" s="224">
        <f t="shared" si="0"/>
        <v>0</v>
      </c>
      <c r="E13" s="254">
        <v>0</v>
      </c>
      <c r="G13" s="201" t="s">
        <v>36</v>
      </c>
      <c r="H13" s="224">
        <f>+'5.1'!E16+'5.1'!F16+'5.1'!G16</f>
        <v>0</v>
      </c>
      <c r="I13" s="224">
        <v>0</v>
      </c>
      <c r="J13" s="224">
        <f t="shared" si="2"/>
        <v>0</v>
      </c>
      <c r="K13" s="254">
        <v>0</v>
      </c>
    </row>
    <row r="14" spans="1:16" x14ac:dyDescent="0.2">
      <c r="A14" s="201" t="s">
        <v>35</v>
      </c>
      <c r="B14" s="224">
        <f>+'4.1'!E17+'4.1'!F17+'4.1'!G17</f>
        <v>1895.4222449999997</v>
      </c>
      <c r="C14" s="224">
        <v>2181.4684699999998</v>
      </c>
      <c r="D14" s="224">
        <f t="shared" si="0"/>
        <v>-286.04622500000005</v>
      </c>
      <c r="E14" s="254">
        <f t="shared" si="1"/>
        <v>-0.13112553719376019</v>
      </c>
      <c r="G14" s="201" t="s">
        <v>35</v>
      </c>
      <c r="H14" s="224">
        <f>+'5.1'!E17+'5.1'!F17+'5.1'!G17</f>
        <v>223.31151900000003</v>
      </c>
      <c r="I14" s="224">
        <v>241.39451600000001</v>
      </c>
      <c r="J14" s="224">
        <f t="shared" si="2"/>
        <v>-18.082996999999978</v>
      </c>
      <c r="K14" s="254">
        <f t="shared" si="3"/>
        <v>-7.4910554306047206E-2</v>
      </c>
    </row>
    <row r="15" spans="1:16" x14ac:dyDescent="0.2">
      <c r="A15" s="201" t="s">
        <v>34</v>
      </c>
      <c r="B15" s="224">
        <f>+'4.1'!E18+'4.1'!F18+'4.1'!G18</f>
        <v>18.089839000000001</v>
      </c>
      <c r="C15" s="224">
        <v>42.361212000000002</v>
      </c>
      <c r="D15" s="224">
        <f t="shared" si="0"/>
        <v>-24.271373000000001</v>
      </c>
      <c r="E15" s="254">
        <f t="shared" si="1"/>
        <v>-0.57296219475495647</v>
      </c>
      <c r="G15" s="201" t="s">
        <v>34</v>
      </c>
      <c r="H15" s="224">
        <f>+'5.1'!E18+'5.1'!F18+'5.1'!G18</f>
        <v>7.5246060000000003</v>
      </c>
      <c r="I15" s="224">
        <v>14.448124</v>
      </c>
      <c r="J15" s="224">
        <f t="shared" si="2"/>
        <v>-6.9235179999999996</v>
      </c>
      <c r="K15" s="254">
        <f t="shared" si="3"/>
        <v>-0.47919840665819313</v>
      </c>
    </row>
    <row r="16" spans="1:16" x14ac:dyDescent="0.2">
      <c r="A16" s="201" t="s">
        <v>33</v>
      </c>
      <c r="B16" s="224">
        <f>+'4.1'!E19+'4.1'!F19+'4.1'!G19</f>
        <v>943.43222868026078</v>
      </c>
      <c r="C16" s="224">
        <v>1156.1219082389489</v>
      </c>
      <c r="D16" s="224">
        <f t="shared" si="0"/>
        <v>-212.68967955868811</v>
      </c>
      <c r="E16" s="254">
        <f t="shared" si="1"/>
        <v>-0.18396821134776831</v>
      </c>
      <c r="G16" s="201" t="s">
        <v>33</v>
      </c>
      <c r="H16" s="224">
        <f>+'5.1'!E19+'5.1'!F19+'5.1'!G19</f>
        <v>576.3871295619698</v>
      </c>
      <c r="I16" s="224">
        <v>788.74658421791753</v>
      </c>
      <c r="J16" s="224">
        <f t="shared" si="2"/>
        <v>-212.35945465594773</v>
      </c>
      <c r="K16" s="254">
        <f t="shared" si="3"/>
        <v>-0.26923660768244462</v>
      </c>
    </row>
    <row r="17" spans="1:14" x14ac:dyDescent="0.2">
      <c r="A17" s="201" t="s">
        <v>32</v>
      </c>
      <c r="B17" s="224">
        <f>+'4.1'!E20+'4.1'!F20+'4.1'!G20</f>
        <v>2089.4691360000002</v>
      </c>
      <c r="C17" s="224">
        <v>2286.1278090000001</v>
      </c>
      <c r="D17" s="224">
        <f t="shared" si="0"/>
        <v>-196.65867299999991</v>
      </c>
      <c r="E17" s="254">
        <f t="shared" si="1"/>
        <v>-8.6022606533981416E-2</v>
      </c>
      <c r="G17" s="201" t="s">
        <v>32</v>
      </c>
      <c r="H17" s="224">
        <f>+'5.1'!E20+'5.1'!F20+'5.1'!G20</f>
        <v>745.38148799999999</v>
      </c>
      <c r="I17" s="224">
        <v>872.27327999999989</v>
      </c>
      <c r="J17" s="224">
        <f t="shared" si="2"/>
        <v>-126.8917919999999</v>
      </c>
      <c r="K17" s="254">
        <f t="shared" si="3"/>
        <v>-0.14547251980480236</v>
      </c>
    </row>
    <row r="18" spans="1:14" x14ac:dyDescent="0.2">
      <c r="A18" s="201" t="s">
        <v>3</v>
      </c>
      <c r="B18" s="224">
        <f>+'4.1'!E21+'4.1'!F21+'4.1'!G21</f>
        <v>0</v>
      </c>
      <c r="C18" s="224">
        <v>0</v>
      </c>
      <c r="D18" s="224">
        <f t="shared" si="0"/>
        <v>0</v>
      </c>
      <c r="E18" s="254">
        <v>0</v>
      </c>
      <c r="G18" s="201" t="s">
        <v>3</v>
      </c>
      <c r="H18" s="224">
        <f>+'5.1'!E21+'5.1'!F21+'5.1'!G21</f>
        <v>0</v>
      </c>
      <c r="I18" s="224">
        <v>0</v>
      </c>
      <c r="J18" s="224">
        <f t="shared" si="2"/>
        <v>0</v>
      </c>
      <c r="K18" s="254">
        <v>0</v>
      </c>
    </row>
    <row r="19" spans="1:14" x14ac:dyDescent="0.2">
      <c r="A19" s="201" t="s">
        <v>31</v>
      </c>
      <c r="B19" s="224">
        <f>+'4.1'!E22+'4.1'!F22+'4.1'!G22</f>
        <v>72.528723999999997</v>
      </c>
      <c r="C19" s="224">
        <v>56.265798000000018</v>
      </c>
      <c r="D19" s="224">
        <f t="shared" si="0"/>
        <v>16.262925999999979</v>
      </c>
      <c r="E19" s="254">
        <f>+B19/C19-1</f>
        <v>0.28903750729706124</v>
      </c>
      <c r="G19" s="201" t="s">
        <v>31</v>
      </c>
      <c r="H19" s="224">
        <f>+'5.1'!E22+'5.1'!F22+'5.1'!G22</f>
        <v>57.270162999999997</v>
      </c>
      <c r="I19" s="224">
        <v>35.994045999999997</v>
      </c>
      <c r="J19" s="224">
        <f t="shared" si="2"/>
        <v>21.276116999999999</v>
      </c>
      <c r="K19" s="254">
        <f t="shared" si="3"/>
        <v>0.59110101153951966</v>
      </c>
    </row>
    <row r="20" spans="1:14" x14ac:dyDescent="0.2">
      <c r="A20" s="201" t="s">
        <v>30</v>
      </c>
      <c r="B20" s="224">
        <f>+'4.1'!E23+'4.1'!F23+'4.1'!G23</f>
        <v>5173.5300242412104</v>
      </c>
      <c r="C20" s="224">
        <v>6575.3627933452317</v>
      </c>
      <c r="D20" s="224">
        <f t="shared" si="0"/>
        <v>-1401.8327691040213</v>
      </c>
      <c r="E20" s="254">
        <f>+B20/C20-1</f>
        <v>-0.21319474121226933</v>
      </c>
      <c r="G20" s="201" t="s">
        <v>30</v>
      </c>
      <c r="H20" s="224">
        <f>+'5.1'!E23+'5.1'!F23+'5.1'!G23</f>
        <v>3792.5102223729596</v>
      </c>
      <c r="I20" s="224">
        <v>4871.7813167390468</v>
      </c>
      <c r="J20" s="224">
        <f t="shared" si="2"/>
        <v>-1079.2710943660873</v>
      </c>
      <c r="K20" s="254">
        <f t="shared" si="3"/>
        <v>-0.22153520944337113</v>
      </c>
    </row>
    <row r="21" spans="1:14" s="77" customFormat="1" ht="10.199999999999999" x14ac:dyDescent="0.2">
      <c r="A21" s="193"/>
      <c r="B21" s="4"/>
      <c r="C21" s="4"/>
      <c r="D21" s="4"/>
      <c r="E21" s="165"/>
      <c r="F21" s="4"/>
      <c r="G21" s="193"/>
      <c r="H21" s="4"/>
      <c r="I21" s="4"/>
      <c r="K21" s="165"/>
    </row>
    <row r="22" spans="1:14" s="77" customFormat="1" x14ac:dyDescent="0.2">
      <c r="A22" s="71"/>
      <c r="B22" s="4"/>
      <c r="C22" s="4"/>
      <c r="D22" s="4"/>
      <c r="E22" s="4"/>
      <c r="F22" s="4"/>
      <c r="G22" s="71"/>
      <c r="H22" s="4"/>
      <c r="I22" s="4"/>
      <c r="J22" s="132"/>
      <c r="K22" s="132"/>
      <c r="L22" s="132"/>
      <c r="M22" s="132"/>
      <c r="N22" s="132"/>
    </row>
    <row r="23" spans="1:14" ht="24" x14ac:dyDescent="0.25">
      <c r="A23" s="252"/>
      <c r="B23" s="211" t="s">
        <v>325</v>
      </c>
      <c r="C23" s="211" t="s">
        <v>332</v>
      </c>
      <c r="D23" s="211" t="s">
        <v>302</v>
      </c>
      <c r="E23" s="211" t="s">
        <v>174</v>
      </c>
      <c r="G23" s="252"/>
      <c r="H23" s="211" t="s">
        <v>325</v>
      </c>
      <c r="I23" s="211" t="s">
        <v>332</v>
      </c>
      <c r="J23" s="211" t="s">
        <v>302</v>
      </c>
      <c r="K23" s="211" t="s">
        <v>174</v>
      </c>
    </row>
    <row r="24" spans="1:14" ht="12" x14ac:dyDescent="0.2">
      <c r="A24" s="253" t="s">
        <v>59</v>
      </c>
      <c r="B24" s="223">
        <f>SUM(B25:B38)</f>
        <v>30545.245725921468</v>
      </c>
      <c r="C24" s="223">
        <f>SUM(C25:C38)</f>
        <v>33751.991298309993</v>
      </c>
      <c r="D24" s="223">
        <f t="shared" ref="D24:D38" si="4">+B24-C24</f>
        <v>-3206.745572388525</v>
      </c>
      <c r="E24" s="207">
        <f t="shared" ref="E24:E38" si="5">+B24/C24-1</f>
        <v>-9.5009077954730681E-2</v>
      </c>
      <c r="F24" s="134"/>
      <c r="G24" s="253" t="s">
        <v>116</v>
      </c>
      <c r="H24" s="223">
        <f>SUM(H25:H38)</f>
        <v>14646.275172934931</v>
      </c>
      <c r="I24" s="223">
        <f>SUM(I25:I38)</f>
        <v>17756.23579868277</v>
      </c>
      <c r="J24" s="223">
        <f t="shared" ref="J24:J38" si="6">+H24-I24</f>
        <v>-3109.960625747839</v>
      </c>
      <c r="K24" s="207">
        <f t="shared" ref="K24:K38" si="7">+H24/I24-1</f>
        <v>-0.17514751780771853</v>
      </c>
    </row>
    <row r="25" spans="1:14" x14ac:dyDescent="0.2">
      <c r="A25" s="201" t="s">
        <v>129</v>
      </c>
      <c r="B25" s="224">
        <f>+'4.2'!E7+'4.2'!F7+'4.2'!G7</f>
        <v>903.13038100000017</v>
      </c>
      <c r="C25" s="224">
        <v>1084.9938479999998</v>
      </c>
      <c r="D25" s="224">
        <f t="shared" si="4"/>
        <v>-181.86346699999967</v>
      </c>
      <c r="E25" s="254">
        <f t="shared" si="5"/>
        <v>-0.1676170490139034</v>
      </c>
      <c r="G25" s="201" t="s">
        <v>129</v>
      </c>
      <c r="H25" s="224">
        <f>+'5.2'!E7+'5.2'!F7+'5.2'!G7</f>
        <v>654.65715900000009</v>
      </c>
      <c r="I25" s="224">
        <v>818.89015699999993</v>
      </c>
      <c r="J25" s="224">
        <f t="shared" si="6"/>
        <v>-164.23299799999984</v>
      </c>
      <c r="K25" s="254">
        <f t="shared" si="7"/>
        <v>-0.20055558928888173</v>
      </c>
    </row>
    <row r="26" spans="1:14" x14ac:dyDescent="0.2">
      <c r="A26" s="201" t="s">
        <v>99</v>
      </c>
      <c r="B26" s="224">
        <f>+'4.2'!E8+'4.2'!F8+'4.2'!G8</f>
        <v>1374.0678939999998</v>
      </c>
      <c r="C26" s="224">
        <v>1552.5543690000002</v>
      </c>
      <c r="D26" s="224">
        <f t="shared" si="4"/>
        <v>-178.48647500000038</v>
      </c>
      <c r="E26" s="254">
        <f t="shared" si="5"/>
        <v>-0.11496310761404349</v>
      </c>
      <c r="G26" s="201" t="s">
        <v>99</v>
      </c>
      <c r="H26" s="224">
        <f>+'5.2'!E8+'5.2'!F8+'5.2'!G8</f>
        <v>808.24313700000005</v>
      </c>
      <c r="I26" s="224">
        <v>988.75058400000012</v>
      </c>
      <c r="J26" s="224">
        <f t="shared" si="6"/>
        <v>-180.50744700000007</v>
      </c>
      <c r="K26" s="254">
        <f t="shared" si="7"/>
        <v>-0.18256115335958178</v>
      </c>
    </row>
    <row r="27" spans="1:14" x14ac:dyDescent="0.2">
      <c r="A27" s="201" t="s">
        <v>100</v>
      </c>
      <c r="B27" s="224">
        <f>+'4.2'!E9+'4.2'!F9+'4.2'!G9</f>
        <v>1259.5322580000002</v>
      </c>
      <c r="C27" s="224">
        <v>1478.4025329999995</v>
      </c>
      <c r="D27" s="224">
        <f t="shared" si="4"/>
        <v>-218.87027499999931</v>
      </c>
      <c r="E27" s="254">
        <f t="shared" si="5"/>
        <v>-0.14804511634315454</v>
      </c>
      <c r="G27" s="201" t="s">
        <v>100</v>
      </c>
      <c r="H27" s="224">
        <f>+'5.2'!E9+'5.2'!F9+'5.2'!G9</f>
        <v>874.26417299899992</v>
      </c>
      <c r="I27" s="224">
        <v>1035.7953730020001</v>
      </c>
      <c r="J27" s="224">
        <f t="shared" si="6"/>
        <v>-161.53120000300021</v>
      </c>
      <c r="K27" s="254">
        <f t="shared" si="7"/>
        <v>-0.15594894919721591</v>
      </c>
    </row>
    <row r="28" spans="1:14" x14ac:dyDescent="0.2">
      <c r="A28" s="201" t="s">
        <v>101</v>
      </c>
      <c r="B28" s="224">
        <f>+'4.2'!E10+'4.2'!F10+'4.2'!G10</f>
        <v>2347.7844190000001</v>
      </c>
      <c r="C28" s="224">
        <v>1745.6295300000002</v>
      </c>
      <c r="D28" s="224">
        <f t="shared" si="4"/>
        <v>602.15488899999991</v>
      </c>
      <c r="E28" s="254">
        <f t="shared" si="5"/>
        <v>0.34494999004742999</v>
      </c>
      <c r="G28" s="201" t="s">
        <v>101</v>
      </c>
      <c r="H28" s="224">
        <f>+'5.2'!E10+'5.2'!F10+'5.2'!G10</f>
        <v>570.72935900000004</v>
      </c>
      <c r="I28" s="224">
        <v>667.39451400000007</v>
      </c>
      <c r="J28" s="224">
        <f t="shared" si="6"/>
        <v>-96.665155000000027</v>
      </c>
      <c r="K28" s="254">
        <f t="shared" si="7"/>
        <v>-0.14483960082416858</v>
      </c>
    </row>
    <row r="29" spans="1:14" x14ac:dyDescent="0.2">
      <c r="A29" s="201" t="s">
        <v>128</v>
      </c>
      <c r="B29" s="224">
        <f>+'4.2'!E11+'4.2'!F11+'4.2'!G11</f>
        <v>664.88311738827315</v>
      </c>
      <c r="C29" s="224">
        <v>848.58802555548868</v>
      </c>
      <c r="D29" s="224">
        <f t="shared" si="4"/>
        <v>-183.70490816721554</v>
      </c>
      <c r="E29" s="254">
        <f t="shared" si="5"/>
        <v>-0.21648303138258596</v>
      </c>
      <c r="G29" s="201" t="s">
        <v>128</v>
      </c>
      <c r="H29" s="224">
        <f>+'5.2'!E11+'5.2'!F11+'5.2'!G11</f>
        <v>265.14542600000004</v>
      </c>
      <c r="I29" s="224">
        <v>330.06970999999999</v>
      </c>
      <c r="J29" s="224">
        <f t="shared" si="6"/>
        <v>-64.924283999999943</v>
      </c>
      <c r="K29" s="254">
        <f t="shared" si="7"/>
        <v>-0.19669870343449558</v>
      </c>
    </row>
    <row r="30" spans="1:14" x14ac:dyDescent="0.2">
      <c r="A30" s="201" t="s">
        <v>102</v>
      </c>
      <c r="B30" s="224">
        <f>+'4.2'!E12+'4.2'!F12+'4.2'!G12</f>
        <v>808.02479900000003</v>
      </c>
      <c r="C30" s="224">
        <v>884.88703071835084</v>
      </c>
      <c r="D30" s="224">
        <f t="shared" si="4"/>
        <v>-76.862231718350813</v>
      </c>
      <c r="E30" s="254">
        <f t="shared" si="5"/>
        <v>-8.6861067062938058E-2</v>
      </c>
      <c r="G30" s="201" t="s">
        <v>102</v>
      </c>
      <c r="H30" s="224">
        <f>+'5.2'!E12+'5.2'!F12+'5.2'!G12</f>
        <v>546.76822399999992</v>
      </c>
      <c r="I30" s="224">
        <v>616.17589771835083</v>
      </c>
      <c r="J30" s="224">
        <f t="shared" si="6"/>
        <v>-69.407673718350907</v>
      </c>
      <c r="K30" s="254">
        <f t="shared" si="7"/>
        <v>-0.11264263009209197</v>
      </c>
    </row>
    <row r="31" spans="1:14" x14ac:dyDescent="0.2">
      <c r="A31" s="201" t="s">
        <v>103</v>
      </c>
      <c r="B31" s="224">
        <f>+'4.2'!E13+'4.2'!F13+'4.2'!G13</f>
        <v>413.12376600000005</v>
      </c>
      <c r="C31" s="224">
        <v>527.01867300000004</v>
      </c>
      <c r="D31" s="224">
        <f t="shared" si="4"/>
        <v>-113.89490699999999</v>
      </c>
      <c r="E31" s="254">
        <f t="shared" si="5"/>
        <v>-0.21611171071352153</v>
      </c>
      <c r="G31" s="201" t="s">
        <v>103</v>
      </c>
      <c r="H31" s="224">
        <f>+'5.2'!E13+'5.2'!F13+'5.2'!G13</f>
        <v>313.74946000000006</v>
      </c>
      <c r="I31" s="224">
        <v>427.42972200000008</v>
      </c>
      <c r="J31" s="224">
        <f t="shared" si="6"/>
        <v>-113.68026200000003</v>
      </c>
      <c r="K31" s="254">
        <f t="shared" si="7"/>
        <v>-0.26596246388312694</v>
      </c>
    </row>
    <row r="32" spans="1:14" x14ac:dyDescent="0.2">
      <c r="A32" s="201" t="s">
        <v>104</v>
      </c>
      <c r="B32" s="224">
        <f>+'4.2'!E14+'4.2'!F14+'4.2'!G14</f>
        <v>6460.2155110000003</v>
      </c>
      <c r="C32" s="224">
        <v>6904.9628319999993</v>
      </c>
      <c r="D32" s="224">
        <f t="shared" si="4"/>
        <v>-444.74732099999892</v>
      </c>
      <c r="E32" s="254">
        <f t="shared" si="5"/>
        <v>-6.4409806659477598E-2</v>
      </c>
      <c r="G32" s="201" t="s">
        <v>104</v>
      </c>
      <c r="H32" s="224">
        <f>+'5.2'!E14+'5.2'!F14+'5.2'!G14</f>
        <v>2490.2500320000004</v>
      </c>
      <c r="I32" s="224">
        <v>2953.8368899999991</v>
      </c>
      <c r="J32" s="224">
        <f t="shared" si="6"/>
        <v>-463.58685799999876</v>
      </c>
      <c r="K32" s="254">
        <f t="shared" si="7"/>
        <v>-0.15694395975940256</v>
      </c>
    </row>
    <row r="33" spans="1:11" x14ac:dyDescent="0.2">
      <c r="A33" s="201" t="s">
        <v>105</v>
      </c>
      <c r="B33" s="224">
        <f>+'4.2'!E15+'4.2'!F15+'4.2'!G15</f>
        <v>1202.1273389999999</v>
      </c>
      <c r="C33" s="224">
        <v>1283.2101070000003</v>
      </c>
      <c r="D33" s="224">
        <f t="shared" si="4"/>
        <v>-81.082768000000442</v>
      </c>
      <c r="E33" s="254">
        <f t="shared" si="5"/>
        <v>-6.3187444953627048E-2</v>
      </c>
      <c r="G33" s="201" t="s">
        <v>105</v>
      </c>
      <c r="H33" s="224">
        <f>+'5.2'!E15+'5.2'!F15+'5.2'!G15</f>
        <v>508.2868269999999</v>
      </c>
      <c r="I33" s="224">
        <v>619.96602100000007</v>
      </c>
      <c r="J33" s="224">
        <f t="shared" si="6"/>
        <v>-111.67919400000017</v>
      </c>
      <c r="K33" s="254">
        <f t="shared" si="7"/>
        <v>-0.18013760467043427</v>
      </c>
    </row>
    <row r="34" spans="1:11" x14ac:dyDescent="0.2">
      <c r="A34" s="201" t="s">
        <v>106</v>
      </c>
      <c r="B34" s="224">
        <f>+'4.2'!E16+'4.2'!F16+'4.2'!G16</f>
        <v>1159.6500015164002</v>
      </c>
      <c r="C34" s="224">
        <v>1397.7868238849671</v>
      </c>
      <c r="D34" s="224">
        <f t="shared" si="4"/>
        <v>-238.13682236856698</v>
      </c>
      <c r="E34" s="254">
        <f t="shared" si="5"/>
        <v>-0.17036705332984647</v>
      </c>
      <c r="G34" s="201" t="s">
        <v>106</v>
      </c>
      <c r="H34" s="224">
        <f>+'5.2'!E16+'5.2'!F16+'5.2'!G16</f>
        <v>583.79859755436451</v>
      </c>
      <c r="I34" s="224">
        <v>758.82966631219495</v>
      </c>
      <c r="J34" s="224">
        <f t="shared" si="6"/>
        <v>-175.03106875783044</v>
      </c>
      <c r="K34" s="254">
        <f t="shared" si="7"/>
        <v>-0.23065923293228208</v>
      </c>
    </row>
    <row r="35" spans="1:11" x14ac:dyDescent="0.2">
      <c r="A35" s="201" t="s">
        <v>107</v>
      </c>
      <c r="B35" s="224">
        <f>+'4.2'!E17+'4.2'!F17+'4.2'!G17</f>
        <v>1020.3046930167958</v>
      </c>
      <c r="C35" s="224">
        <v>1186.7966016768469</v>
      </c>
      <c r="D35" s="224">
        <f t="shared" si="4"/>
        <v>-166.49190866005108</v>
      </c>
      <c r="E35" s="254">
        <f t="shared" si="5"/>
        <v>-0.1402868094034071</v>
      </c>
      <c r="G35" s="201" t="s">
        <v>107</v>
      </c>
      <c r="H35" s="224">
        <f>+'5.2'!E17+'5.2'!F17+'5.2'!G17</f>
        <v>654.13366099999985</v>
      </c>
      <c r="I35" s="224">
        <v>826.12242100000003</v>
      </c>
      <c r="J35" s="224">
        <f t="shared" si="6"/>
        <v>-171.98876000000018</v>
      </c>
      <c r="K35" s="254">
        <f t="shared" si="7"/>
        <v>-0.2081879823474736</v>
      </c>
    </row>
    <row r="36" spans="1:11" x14ac:dyDescent="0.2">
      <c r="A36" s="201" t="s">
        <v>108</v>
      </c>
      <c r="B36" s="224">
        <f>+'4.2'!E18+'4.2'!F18+'4.2'!G18</f>
        <v>4859.0461299999997</v>
      </c>
      <c r="C36" s="224">
        <v>5719.1189584743379</v>
      </c>
      <c r="D36" s="224">
        <f t="shared" si="4"/>
        <v>-860.07282847433817</v>
      </c>
      <c r="E36" s="254">
        <f t="shared" si="5"/>
        <v>-0.15038554622122702</v>
      </c>
      <c r="G36" s="201" t="s">
        <v>108</v>
      </c>
      <c r="H36" s="224">
        <f>+'5.2'!E18+'5.2'!F18+'5.2'!G18</f>
        <v>3513.3605630000006</v>
      </c>
      <c r="I36" s="224">
        <v>4253.4666800000005</v>
      </c>
      <c r="J36" s="224">
        <f t="shared" si="6"/>
        <v>-740.10611699999981</v>
      </c>
      <c r="K36" s="254">
        <f t="shared" si="7"/>
        <v>-0.17400068524810919</v>
      </c>
    </row>
    <row r="37" spans="1:11" x14ac:dyDescent="0.2">
      <c r="A37" s="201" t="s">
        <v>109</v>
      </c>
      <c r="B37" s="224">
        <f>+'4.2'!E19+'4.2'!F19+'4.2'!G19</f>
        <v>6708.8761000000013</v>
      </c>
      <c r="C37" s="224">
        <v>7534.1486129999994</v>
      </c>
      <c r="D37" s="224">
        <f t="shared" si="4"/>
        <v>-825.27251299999807</v>
      </c>
      <c r="E37" s="254">
        <f t="shared" si="5"/>
        <v>-0.10953759414514463</v>
      </c>
      <c r="G37" s="201" t="s">
        <v>109</v>
      </c>
      <c r="H37" s="224">
        <f>+'5.2'!E19+'5.2'!F19+'5.2'!G19</f>
        <v>2179.4315550000006</v>
      </c>
      <c r="I37" s="224">
        <v>2682.8311639999997</v>
      </c>
      <c r="J37" s="224">
        <f t="shared" si="6"/>
        <v>-503.39960899999915</v>
      </c>
      <c r="K37" s="254">
        <f t="shared" si="7"/>
        <v>-0.18763745395347553</v>
      </c>
    </row>
    <row r="38" spans="1:11" x14ac:dyDescent="0.2">
      <c r="A38" s="201" t="s">
        <v>110</v>
      </c>
      <c r="B38" s="224">
        <f>+'4.2'!E20+'4.2'!F20+'4.2'!G20</f>
        <v>1364.4793170000003</v>
      </c>
      <c r="C38" s="224">
        <v>1603.8933530000002</v>
      </c>
      <c r="D38" s="224">
        <f t="shared" si="4"/>
        <v>-239.4140359999999</v>
      </c>
      <c r="E38" s="254">
        <f t="shared" si="5"/>
        <v>-0.1492705456707506</v>
      </c>
      <c r="G38" s="201" t="s">
        <v>110</v>
      </c>
      <c r="H38" s="224">
        <f>+'5.2'!E20+'5.2'!F20+'5.2'!G20</f>
        <v>683.4569993815652</v>
      </c>
      <c r="I38" s="224">
        <v>776.67699865022564</v>
      </c>
      <c r="J38" s="224">
        <f t="shared" si="6"/>
        <v>-93.219999268660445</v>
      </c>
      <c r="K38" s="254">
        <f t="shared" si="7"/>
        <v>-0.12002415345203477</v>
      </c>
    </row>
    <row r="39" spans="1:11" s="77" customFormat="1" ht="10.199999999999999" x14ac:dyDescent="0.2">
      <c r="E39" s="165"/>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R34"/>
  <sheetViews>
    <sheetView showGridLines="0" view="pageBreakPreview" zoomScale="85" zoomScaleNormal="145" zoomScaleSheetLayoutView="85" workbookViewId="0">
      <selection activeCell="C34" sqref="C34"/>
    </sheetView>
  </sheetViews>
  <sheetFormatPr defaultColWidth="9.109375" defaultRowHeight="11.4" x14ac:dyDescent="0.2"/>
  <cols>
    <col min="1" max="1" width="32.109375" style="161" bestFit="1" customWidth="1"/>
    <col min="2" max="2" width="9" style="161" bestFit="1" customWidth="1"/>
    <col min="3" max="3" width="9.5546875" style="161" bestFit="1" customWidth="1"/>
    <col min="4" max="4" width="10" style="161" bestFit="1" customWidth="1"/>
    <col min="5" max="5" width="10.33203125" style="161" bestFit="1" customWidth="1"/>
    <col min="6" max="6" width="8.109375" style="161" bestFit="1" customWidth="1"/>
    <col min="7" max="9" width="9.109375" style="161"/>
    <col min="10" max="10" width="9.109375" style="161" customWidth="1"/>
    <col min="11" max="11" width="12.6640625" style="161" customWidth="1"/>
    <col min="12" max="12" width="9.6640625" style="161" customWidth="1"/>
    <col min="13" max="16384" width="9.109375" style="161"/>
  </cols>
  <sheetData>
    <row r="1" spans="1:18" ht="17.399999999999999" x14ac:dyDescent="0.3">
      <c r="A1" s="244" t="s">
        <v>309</v>
      </c>
      <c r="B1" s="160"/>
      <c r="C1" s="160"/>
      <c r="D1" s="160"/>
      <c r="E1" s="160"/>
      <c r="K1" s="247" t="str">
        <f>'3'!N1</f>
        <v>II. čtvrtletí 2022</v>
      </c>
    </row>
    <row r="2" spans="1:18" ht="6" customHeight="1" x14ac:dyDescent="0.2">
      <c r="A2" s="160"/>
      <c r="B2" s="160"/>
      <c r="C2" s="160"/>
      <c r="D2" s="160"/>
      <c r="E2" s="160"/>
    </row>
    <row r="3" spans="1:18" s="4" customFormat="1" ht="10.199999999999999" x14ac:dyDescent="0.2">
      <c r="E3" s="165"/>
      <c r="N3" s="3"/>
    </row>
    <row r="4" spans="1:18" ht="12" customHeight="1" x14ac:dyDescent="0.2">
      <c r="A4" s="250" t="s">
        <v>26</v>
      </c>
      <c r="B4" s="340" t="s">
        <v>42</v>
      </c>
      <c r="C4" s="340" t="s">
        <v>43</v>
      </c>
      <c r="D4" s="340" t="s">
        <v>44</v>
      </c>
      <c r="E4" s="340" t="s">
        <v>45</v>
      </c>
      <c r="F4" s="340" t="s">
        <v>7</v>
      </c>
    </row>
    <row r="5" spans="1:18" x14ac:dyDescent="0.2">
      <c r="A5" s="250" t="s">
        <v>304</v>
      </c>
      <c r="B5" s="251">
        <v>7671.9408000000003</v>
      </c>
      <c r="C5" s="251">
        <v>4633.9967153999996</v>
      </c>
      <c r="D5" s="251">
        <v>3745.8223309999994</v>
      </c>
      <c r="E5" s="251">
        <v>6136.9892919999984</v>
      </c>
      <c r="F5" s="199">
        <f t="shared" ref="F5:F6" si="0">SUM(B5:E5)</f>
        <v>22188.749138399999</v>
      </c>
    </row>
    <row r="6" spans="1:18" x14ac:dyDescent="0.2">
      <c r="A6" s="250" t="s">
        <v>305</v>
      </c>
      <c r="B6" s="251">
        <v>7021.2371049999983</v>
      </c>
      <c r="C6" s="251">
        <v>3965.4027319999996</v>
      </c>
      <c r="D6" s="251">
        <v>3547.4660890000009</v>
      </c>
      <c r="E6" s="251">
        <v>6203.9500329999992</v>
      </c>
      <c r="F6" s="199">
        <f t="shared" si="0"/>
        <v>20738.055958999998</v>
      </c>
      <c r="O6" s="162"/>
      <c r="P6" s="162"/>
      <c r="Q6" s="162"/>
      <c r="R6" s="162"/>
    </row>
    <row r="7" spans="1:18" x14ac:dyDescent="0.2">
      <c r="A7" s="250" t="s">
        <v>306</v>
      </c>
      <c r="B7" s="251">
        <v>7667.5807229664297</v>
      </c>
      <c r="C7" s="251">
        <v>4621.9647687183515</v>
      </c>
      <c r="D7" s="251">
        <v>3456.9184949999994</v>
      </c>
      <c r="E7" s="251">
        <v>6278.3488349999998</v>
      </c>
      <c r="F7" s="199">
        <f>SUM(B7:E7)</f>
        <v>22024.81282168478</v>
      </c>
      <c r="P7" s="163"/>
      <c r="Q7" s="163"/>
      <c r="R7" s="163"/>
    </row>
    <row r="8" spans="1:18" x14ac:dyDescent="0.2">
      <c r="A8" s="250" t="s">
        <v>307</v>
      </c>
      <c r="B8" s="251">
        <f>+'7.1'!B8+'7.1'!C8+'7.1'!D8</f>
        <v>6945.9392039185959</v>
      </c>
      <c r="C8" s="251">
        <f>+'7.1'!E8+'7.1'!F8+'7.1'!G8</f>
        <v>4426.8709849999996</v>
      </c>
      <c r="D8" s="251"/>
      <c r="E8" s="251"/>
      <c r="F8" s="199"/>
      <c r="P8" s="163"/>
      <c r="Q8" s="163"/>
      <c r="R8" s="163"/>
    </row>
    <row r="9" spans="1:18" x14ac:dyDescent="0.2">
      <c r="A9" s="250" t="s">
        <v>308</v>
      </c>
      <c r="B9" s="199">
        <f>+B8-B7</f>
        <v>-721.64151904783375</v>
      </c>
      <c r="C9" s="199">
        <f>+C8-C7</f>
        <v>-195.09378371835192</v>
      </c>
      <c r="D9" s="199"/>
      <c r="E9" s="199"/>
      <c r="F9" s="199"/>
    </row>
    <row r="10" spans="1:18" ht="12" x14ac:dyDescent="0.2">
      <c r="A10" s="252" t="s">
        <v>308</v>
      </c>
      <c r="B10" s="204">
        <f>+(B8-B7)/B7</f>
        <v>-9.4115933711180474E-2</v>
      </c>
      <c r="C10" s="204">
        <f>+(C8-C7)/C7</f>
        <v>-4.2210140812572759E-2</v>
      </c>
      <c r="D10" s="204"/>
      <c r="E10" s="204"/>
      <c r="F10" s="204"/>
    </row>
    <row r="12" spans="1:18" x14ac:dyDescent="0.2">
      <c r="B12" s="350">
        <v>2019</v>
      </c>
      <c r="C12" s="350">
        <v>2020</v>
      </c>
      <c r="D12" s="350">
        <v>2021</v>
      </c>
      <c r="E12" s="350">
        <v>2022</v>
      </c>
    </row>
    <row r="16" spans="1:18" ht="12" x14ac:dyDescent="0.2">
      <c r="A16" s="250" t="s">
        <v>25</v>
      </c>
      <c r="B16" s="340" t="s">
        <v>42</v>
      </c>
      <c r="C16" s="340" t="s">
        <v>43</v>
      </c>
      <c r="D16" s="340" t="s">
        <v>44</v>
      </c>
      <c r="E16" s="340" t="s">
        <v>45</v>
      </c>
      <c r="F16" s="340" t="s">
        <v>7</v>
      </c>
    </row>
    <row r="17" spans="1:6" x14ac:dyDescent="0.2">
      <c r="A17" s="250" t="s">
        <v>304</v>
      </c>
      <c r="B17" s="251">
        <v>14015.397265597716</v>
      </c>
      <c r="C17" s="251">
        <v>5663.1111253245599</v>
      </c>
      <c r="D17" s="251">
        <v>3090.2147482706205</v>
      </c>
      <c r="E17" s="251">
        <v>11080.062526775408</v>
      </c>
      <c r="F17" s="199">
        <f t="shared" ref="F17:F18" si="1">SUM(B17:E17)</f>
        <v>33848.785665968302</v>
      </c>
    </row>
    <row r="18" spans="1:6" x14ac:dyDescent="0.2">
      <c r="A18" s="250" t="s">
        <v>305</v>
      </c>
      <c r="B18" s="251">
        <v>13365.702517027044</v>
      </c>
      <c r="C18" s="251">
        <v>5557.4149748755744</v>
      </c>
      <c r="D18" s="251">
        <v>2881.1293208541133</v>
      </c>
      <c r="E18" s="251">
        <v>11704.285397282179</v>
      </c>
      <c r="F18" s="199">
        <f t="shared" si="1"/>
        <v>33508.532210038917</v>
      </c>
    </row>
    <row r="19" spans="1:6" x14ac:dyDescent="0.2">
      <c r="A19" s="250" t="s">
        <v>306</v>
      </c>
      <c r="B19" s="251">
        <v>14475.47323926062</v>
      </c>
      <c r="C19" s="251">
        <v>6886.6457983141918</v>
      </c>
      <c r="D19" s="251">
        <v>3111.065786985374</v>
      </c>
      <c r="E19" s="251">
        <v>12285.201532999999</v>
      </c>
      <c r="F19" s="199">
        <f>SUM(B19:E19)</f>
        <v>36758.386357560186</v>
      </c>
    </row>
    <row r="20" spans="1:6" x14ac:dyDescent="0.2">
      <c r="A20" s="250" t="s">
        <v>307</v>
      </c>
      <c r="B20" s="251">
        <f>+'7.1'!B13+'7.1'!C13+'7.1'!D13</f>
        <v>12841.857634967553</v>
      </c>
      <c r="C20" s="251">
        <f>+'7.1'!E13+'7.1'!F13+'7.1'!G13</f>
        <v>5119.7680725533655</v>
      </c>
      <c r="D20" s="251"/>
      <c r="E20" s="251"/>
      <c r="F20" s="199"/>
    </row>
    <row r="21" spans="1:6" x14ac:dyDescent="0.2">
      <c r="A21" s="250" t="s">
        <v>308</v>
      </c>
      <c r="B21" s="199">
        <f>+B20-B19</f>
        <v>-1633.615604293067</v>
      </c>
      <c r="C21" s="199">
        <f>+C20-C19</f>
        <v>-1766.8777257608263</v>
      </c>
      <c r="D21" s="199"/>
      <c r="E21" s="199"/>
      <c r="F21" s="199"/>
    </row>
    <row r="22" spans="1:6" ht="12" x14ac:dyDescent="0.2">
      <c r="A22" s="252" t="s">
        <v>308</v>
      </c>
      <c r="B22" s="204">
        <f>+(B20-B19)/B19</f>
        <v>-0.11285403781220413</v>
      </c>
      <c r="C22" s="204">
        <f>+(C20-C19)/C19</f>
        <v>-0.25656579088085912</v>
      </c>
      <c r="D22" s="204"/>
      <c r="E22" s="204"/>
      <c r="F22" s="204"/>
    </row>
    <row r="28" spans="1:6" ht="12" x14ac:dyDescent="0.2">
      <c r="A28" s="250" t="s">
        <v>5</v>
      </c>
      <c r="B28" s="340" t="s">
        <v>42</v>
      </c>
      <c r="C28" s="340" t="s">
        <v>43</v>
      </c>
      <c r="D28" s="340" t="s">
        <v>44</v>
      </c>
      <c r="E28" s="340" t="s">
        <v>45</v>
      </c>
      <c r="F28" s="340" t="s">
        <v>7</v>
      </c>
    </row>
    <row r="29" spans="1:6" x14ac:dyDescent="0.2">
      <c r="A29" s="250" t="s">
        <v>304</v>
      </c>
      <c r="B29" s="251">
        <v>8000.2277954508227</v>
      </c>
      <c r="C29" s="251">
        <v>2947.9774611584162</v>
      </c>
      <c r="D29" s="251">
        <v>1375.0624167794851</v>
      </c>
      <c r="E29" s="251">
        <v>6345.6836996429729</v>
      </c>
      <c r="F29" s="199">
        <f t="shared" ref="F29:F30" si="2">SUM(B29:E29)</f>
        <v>18668.951373031698</v>
      </c>
    </row>
    <row r="30" spans="1:6" x14ac:dyDescent="0.2">
      <c r="A30" s="250" t="s">
        <v>305</v>
      </c>
      <c r="B30" s="251">
        <v>7761.4412209729589</v>
      </c>
      <c r="C30" s="251">
        <v>2666.4454051244275</v>
      </c>
      <c r="D30" s="251">
        <v>1502.5578261458868</v>
      </c>
      <c r="E30" s="251">
        <v>6727.5190452424795</v>
      </c>
      <c r="F30" s="199">
        <f t="shared" si="2"/>
        <v>18657.963497485754</v>
      </c>
    </row>
    <row r="31" spans="1:6" x14ac:dyDescent="0.2">
      <c r="A31" s="250" t="s">
        <v>306</v>
      </c>
      <c r="B31" s="251">
        <v>8891.9809219999988</v>
      </c>
      <c r="C31" s="251">
        <v>3340.5134649999991</v>
      </c>
      <c r="D31" s="251">
        <v>1333.2217679999999</v>
      </c>
      <c r="E31" s="251">
        <v>6446.5769939999973</v>
      </c>
      <c r="F31" s="199">
        <f>SUM(B31:E31)</f>
        <v>20012.293148999997</v>
      </c>
    </row>
    <row r="32" spans="1:6" x14ac:dyDescent="0.2">
      <c r="A32" s="250" t="s">
        <v>307</v>
      </c>
      <c r="B32" s="251">
        <f>+'7.1'!B14+'7.1'!C14+'7.1'!D14</f>
        <v>7306.2270420000004</v>
      </c>
      <c r="C32" s="251">
        <f>+'7.1'!E14+'7.1'!F14+'7.1'!G14</f>
        <v>2700.00531</v>
      </c>
      <c r="D32" s="251"/>
      <c r="E32" s="251"/>
      <c r="F32" s="199"/>
    </row>
    <row r="33" spans="1:6" x14ac:dyDescent="0.2">
      <c r="A33" s="250" t="s">
        <v>308</v>
      </c>
      <c r="B33" s="199">
        <f>+B32-B31</f>
        <v>-1585.7538799999984</v>
      </c>
      <c r="C33" s="199">
        <f>+C32-C31</f>
        <v>-640.50815499999908</v>
      </c>
      <c r="D33" s="199"/>
      <c r="E33" s="199"/>
      <c r="F33" s="199"/>
    </row>
    <row r="34" spans="1:6" ht="12" x14ac:dyDescent="0.2">
      <c r="A34" s="252" t="s">
        <v>308</v>
      </c>
      <c r="B34" s="204">
        <f>+(B32-B31)/B31</f>
        <v>-0.17833527690962792</v>
      </c>
      <c r="C34" s="204">
        <f>+(C32-C31)/C31</f>
        <v>-0.19173943218935632</v>
      </c>
      <c r="D34" s="204"/>
      <c r="E34" s="204"/>
      <c r="F34" s="204"/>
    </row>
  </sheetData>
  <pageMargins left="0.31496062992125984" right="0.31496062992125984" top="0.35433070866141736" bottom="0.35433070866141736" header="0.31496062992125984" footer="0.19685039370078741"/>
  <pageSetup paperSize="9" orientation="landscape" r:id="rId1"/>
  <headerFooter differentFirst="1" scaleWithDoc="0">
    <oddFooter>&amp;C&amp;"Calibri,Obyčejné"&amp;9&amp;P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List48"/>
  <dimension ref="A1:I23"/>
  <sheetViews>
    <sheetView showGridLines="0" view="pageBreakPreview" zoomScaleNormal="70" zoomScaleSheetLayoutView="100" workbookViewId="0">
      <selection activeCell="D25" sqref="D25"/>
    </sheetView>
  </sheetViews>
  <sheetFormatPr defaultRowHeight="13.2" x14ac:dyDescent="0.25"/>
  <cols>
    <col min="1" max="1" width="31.33203125" customWidth="1"/>
    <col min="4" max="4" width="9.33203125" customWidth="1"/>
    <col min="10" max="10" width="20.6640625" customWidth="1"/>
    <col min="11" max="11" width="15.33203125" customWidth="1"/>
  </cols>
  <sheetData>
    <row r="1" spans="1:9" ht="17.399999999999999" x14ac:dyDescent="0.3">
      <c r="A1" s="241" t="s">
        <v>310</v>
      </c>
      <c r="I1" s="246" t="str">
        <f>'3'!N1</f>
        <v>II. čtvrtletí 2022</v>
      </c>
    </row>
    <row r="2" spans="1:9" ht="6" customHeight="1" x14ac:dyDescent="0.25"/>
    <row r="3" spans="1:9" ht="36" x14ac:dyDescent="0.25">
      <c r="A3" s="168"/>
      <c r="B3" s="211" t="s">
        <v>325</v>
      </c>
      <c r="C3" s="211" t="s">
        <v>332</v>
      </c>
      <c r="D3" s="211" t="s">
        <v>302</v>
      </c>
      <c r="E3" s="211" t="s">
        <v>174</v>
      </c>
    </row>
    <row r="4" spans="1:9" x14ac:dyDescent="0.25">
      <c r="A4" s="170" t="s">
        <v>203</v>
      </c>
      <c r="B4" s="223">
        <f>SUM(B5:B20)</f>
        <v>17672.882609</v>
      </c>
      <c r="C4" s="223">
        <f>SUM(C5:C20)</f>
        <v>20046.866157200002</v>
      </c>
      <c r="D4" s="223">
        <f t="shared" ref="D4:D20" si="0">+B4-C4</f>
        <v>-2373.9835482000017</v>
      </c>
      <c r="E4" s="207">
        <f t="shared" ref="E4:E20" si="1">+B4/C4-1</f>
        <v>-0.11842167895890132</v>
      </c>
    </row>
    <row r="5" spans="1:9" x14ac:dyDescent="0.25">
      <c r="A5" s="169" t="s">
        <v>40</v>
      </c>
      <c r="B5" s="224">
        <f>+'9'!L6</f>
        <v>3920.3988850000001</v>
      </c>
      <c r="C5" s="224">
        <v>4064.7677940000003</v>
      </c>
      <c r="D5" s="224">
        <f t="shared" si="0"/>
        <v>-144.36890900000026</v>
      </c>
      <c r="E5" s="254">
        <f t="shared" si="1"/>
        <v>-3.5517135619186679E-2</v>
      </c>
      <c r="I5" s="157"/>
    </row>
    <row r="6" spans="1:9" x14ac:dyDescent="0.25">
      <c r="A6" s="169" t="s">
        <v>39</v>
      </c>
      <c r="B6" s="224">
        <f>+'9'!L7</f>
        <v>450.08424899999989</v>
      </c>
      <c r="C6" s="224">
        <v>467.24692800000008</v>
      </c>
      <c r="D6" s="224">
        <f t="shared" si="0"/>
        <v>-17.162679000000196</v>
      </c>
      <c r="E6" s="254">
        <f t="shared" si="1"/>
        <v>-3.6731496713018896E-2</v>
      </c>
      <c r="I6" s="157"/>
    </row>
    <row r="7" spans="1:9" x14ac:dyDescent="0.25">
      <c r="A7" s="169" t="s">
        <v>38</v>
      </c>
      <c r="B7" s="224">
        <f>+'9'!L8</f>
        <v>1499.461211</v>
      </c>
      <c r="C7" s="224">
        <v>1844.4018339999998</v>
      </c>
      <c r="D7" s="224">
        <f t="shared" si="0"/>
        <v>-344.94062299999973</v>
      </c>
      <c r="E7" s="254">
        <f t="shared" si="1"/>
        <v>-0.18702032097415477</v>
      </c>
      <c r="I7" s="157"/>
    </row>
    <row r="8" spans="1:9" x14ac:dyDescent="0.25">
      <c r="A8" s="169" t="s">
        <v>60</v>
      </c>
      <c r="B8" s="224">
        <f>+'9'!L9</f>
        <v>0</v>
      </c>
      <c r="C8" s="224">
        <v>0</v>
      </c>
      <c r="D8" s="224">
        <f t="shared" si="0"/>
        <v>0</v>
      </c>
      <c r="E8" s="254">
        <v>0</v>
      </c>
      <c r="I8" s="157"/>
    </row>
    <row r="9" spans="1:9" x14ac:dyDescent="0.25">
      <c r="A9" s="169" t="s">
        <v>61</v>
      </c>
      <c r="B9" s="224">
        <f>+'9'!L10</f>
        <v>0</v>
      </c>
      <c r="C9" s="224">
        <v>0</v>
      </c>
      <c r="D9" s="224">
        <f t="shared" si="0"/>
        <v>0</v>
      </c>
      <c r="E9" s="254">
        <v>0</v>
      </c>
      <c r="I9" s="157"/>
    </row>
    <row r="10" spans="1:9" x14ac:dyDescent="0.25">
      <c r="A10" s="169" t="s">
        <v>62</v>
      </c>
      <c r="B10" s="224">
        <f>+'9'!L11</f>
        <v>0</v>
      </c>
      <c r="C10" s="224">
        <v>0</v>
      </c>
      <c r="D10" s="224">
        <f t="shared" si="0"/>
        <v>0</v>
      </c>
      <c r="E10" s="254">
        <v>0</v>
      </c>
      <c r="I10" s="157"/>
    </row>
    <row r="11" spans="1:9" x14ac:dyDescent="0.25">
      <c r="A11" s="169" t="s">
        <v>37</v>
      </c>
      <c r="B11" s="224">
        <f>+'9'!L12</f>
        <v>7930.5216270000001</v>
      </c>
      <c r="C11" s="224">
        <v>9391.6074200000003</v>
      </c>
      <c r="D11" s="224">
        <f t="shared" si="0"/>
        <v>-1461.0857930000002</v>
      </c>
      <c r="E11" s="254">
        <f t="shared" si="1"/>
        <v>-0.15557355920654525</v>
      </c>
      <c r="I11" s="157"/>
    </row>
    <row r="12" spans="1:9" x14ac:dyDescent="0.25">
      <c r="A12" s="169" t="s">
        <v>72</v>
      </c>
      <c r="B12" s="224">
        <f>+'9'!L13</f>
        <v>0</v>
      </c>
      <c r="C12" s="224">
        <v>0</v>
      </c>
      <c r="D12" s="224">
        <f t="shared" si="0"/>
        <v>0</v>
      </c>
      <c r="E12" s="254">
        <v>0</v>
      </c>
      <c r="I12" s="157"/>
    </row>
    <row r="13" spans="1:9" x14ac:dyDescent="0.25">
      <c r="A13" s="169" t="s">
        <v>36</v>
      </c>
      <c r="B13" s="224">
        <f>+'9'!L14</f>
        <v>0</v>
      </c>
      <c r="C13" s="224">
        <v>0</v>
      </c>
      <c r="D13" s="224">
        <f t="shared" si="0"/>
        <v>0</v>
      </c>
      <c r="E13" s="254">
        <v>0</v>
      </c>
      <c r="I13" s="157"/>
    </row>
    <row r="14" spans="1:9" x14ac:dyDescent="0.25">
      <c r="A14" s="169" t="s">
        <v>35</v>
      </c>
      <c r="B14" s="224">
        <f>+'9'!L15</f>
        <v>214.36712999999997</v>
      </c>
      <c r="C14" s="224">
        <v>212.79409000000001</v>
      </c>
      <c r="D14" s="224">
        <f t="shared" si="0"/>
        <v>1.5730399999999634</v>
      </c>
      <c r="E14" s="254">
        <f t="shared" si="1"/>
        <v>7.3923105665198996E-3</v>
      </c>
      <c r="I14" s="157"/>
    </row>
    <row r="15" spans="1:9" x14ac:dyDescent="0.25">
      <c r="A15" s="169" t="s">
        <v>34</v>
      </c>
      <c r="B15" s="224">
        <f>+'9'!L16</f>
        <v>2.3171920000000004</v>
      </c>
      <c r="C15" s="224">
        <v>16.845274</v>
      </c>
      <c r="D15" s="224">
        <f t="shared" si="0"/>
        <v>-14.528081999999999</v>
      </c>
      <c r="E15" s="254">
        <f t="shared" si="1"/>
        <v>-0.86244260556402941</v>
      </c>
      <c r="I15" s="157"/>
    </row>
    <row r="16" spans="1:9" x14ac:dyDescent="0.25">
      <c r="A16" s="169" t="s">
        <v>33</v>
      </c>
      <c r="B16" s="224">
        <f>+'9'!L17</f>
        <v>501.41399899999999</v>
      </c>
      <c r="C16" s="224">
        <v>569.90580999999997</v>
      </c>
      <c r="D16" s="224">
        <f t="shared" si="0"/>
        <v>-68.491810999999984</v>
      </c>
      <c r="E16" s="254">
        <f t="shared" si="1"/>
        <v>-0.12018093130161278</v>
      </c>
    </row>
    <row r="17" spans="1:5" x14ac:dyDescent="0.25">
      <c r="A17" s="169" t="s">
        <v>32</v>
      </c>
      <c r="B17" s="224">
        <f>+'9'!L18</f>
        <v>1055.762346</v>
      </c>
      <c r="C17" s="224">
        <v>1155.8986730000001</v>
      </c>
      <c r="D17" s="224">
        <f t="shared" si="0"/>
        <v>-100.13632700000016</v>
      </c>
      <c r="E17" s="254">
        <f t="shared" si="1"/>
        <v>-8.6630713694054173E-2</v>
      </c>
    </row>
    <row r="18" spans="1:5" x14ac:dyDescent="0.25">
      <c r="A18" s="169" t="s">
        <v>3</v>
      </c>
      <c r="B18" s="224">
        <f>+'9'!L19</f>
        <v>0</v>
      </c>
      <c r="C18" s="224">
        <v>0</v>
      </c>
      <c r="D18" s="224">
        <f t="shared" si="0"/>
        <v>0</v>
      </c>
      <c r="E18" s="254">
        <v>0</v>
      </c>
    </row>
    <row r="19" spans="1:5" x14ac:dyDescent="0.25">
      <c r="A19" s="169" t="s">
        <v>31</v>
      </c>
      <c r="B19" s="224">
        <f>+'9'!L20</f>
        <v>5.0305879999999998</v>
      </c>
      <c r="C19" s="224">
        <v>3.4317980000000001</v>
      </c>
      <c r="D19" s="224">
        <f t="shared" si="0"/>
        <v>1.5987899999999997</v>
      </c>
      <c r="E19" s="254">
        <f t="shared" si="1"/>
        <v>0.46587532249858521</v>
      </c>
    </row>
    <row r="20" spans="1:5" x14ac:dyDescent="0.25">
      <c r="A20" s="169" t="s">
        <v>30</v>
      </c>
      <c r="B20" s="224">
        <f>+'9'!L21</f>
        <v>2093.5253820000003</v>
      </c>
      <c r="C20" s="224">
        <v>2319.9665362000005</v>
      </c>
      <c r="D20" s="224">
        <f t="shared" si="0"/>
        <v>-226.44115420000026</v>
      </c>
      <c r="E20" s="254">
        <f t="shared" si="1"/>
        <v>-9.7605353640531578E-2</v>
      </c>
    </row>
    <row r="21" spans="1:5" s="166" customFormat="1" ht="10.199999999999999" x14ac:dyDescent="0.2">
      <c r="E21" s="165"/>
    </row>
    <row r="23" spans="1:5" x14ac:dyDescent="0.25">
      <c r="B23" s="156"/>
    </row>
  </sheetData>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1856E-3896-43B4-932C-7BF58042E86D}">
  <dimension ref="A1:D49"/>
  <sheetViews>
    <sheetView view="pageBreakPreview" zoomScaleNormal="100" zoomScaleSheetLayoutView="100" workbookViewId="0">
      <selection activeCell="C17" sqref="C17"/>
    </sheetView>
  </sheetViews>
  <sheetFormatPr defaultColWidth="9.109375" defaultRowHeight="13.8" x14ac:dyDescent="0.25"/>
  <cols>
    <col min="1" max="1" width="56.44140625" style="305" customWidth="1"/>
    <col min="2" max="4" width="12.6640625" style="305" customWidth="1"/>
    <col min="5" max="16384" width="9.109375" style="305"/>
  </cols>
  <sheetData>
    <row r="1" spans="1:4" ht="21" x14ac:dyDescent="0.25">
      <c r="A1" s="304" t="s">
        <v>324</v>
      </c>
      <c r="D1" s="306"/>
    </row>
    <row r="2" spans="1:4" x14ac:dyDescent="0.25">
      <c r="C2" s="361" t="s">
        <v>174</v>
      </c>
      <c r="D2" s="361"/>
    </row>
    <row r="3" spans="1:4" x14ac:dyDescent="0.25">
      <c r="A3" s="307" t="s">
        <v>318</v>
      </c>
      <c r="B3" s="308">
        <f>+'10.1'!C10</f>
        <v>30545.245725921472</v>
      </c>
      <c r="C3" s="308">
        <f>+'10.1'!C11</f>
        <v>-3206.7455723885214</v>
      </c>
      <c r="D3" s="309">
        <f>+'10.1'!C12</f>
        <v>-9.5009077954730556E-2</v>
      </c>
    </row>
    <row r="4" spans="1:4" x14ac:dyDescent="0.25">
      <c r="A4" s="310" t="str">
        <f>+'5.4'!B4</f>
        <v>Duben</v>
      </c>
      <c r="B4" s="311">
        <f>INDEX('3'!$B$6:$M$6,,MATCH('2'!A4,'3'!$B$4:$M$4,0))</f>
        <v>13377.265922339933</v>
      </c>
      <c r="C4" s="311">
        <f>+'10.2'!E10</f>
        <v>-905.68445451899788</v>
      </c>
      <c r="D4" s="312">
        <f>+'10.2'!E11</f>
        <v>-6.3410180013393963E-2</v>
      </c>
    </row>
    <row r="5" spans="1:4" x14ac:dyDescent="0.25">
      <c r="A5" s="310" t="str">
        <f>+'5.4'!C4</f>
        <v>Květen</v>
      </c>
      <c r="B5" s="311">
        <f>INDEX('3'!$B$6:$M$6,,MATCH('2'!A5,'3'!$B$4:$M$4,0))</f>
        <v>9306.2449631713534</v>
      </c>
      <c r="C5" s="311">
        <f>+'10.2'!F10</f>
        <v>-2212.4810718186673</v>
      </c>
      <c r="D5" s="312">
        <f>+'10.2'!F11</f>
        <v>-0.19207688984857291</v>
      </c>
    </row>
    <row r="6" spans="1:4" x14ac:dyDescent="0.25">
      <c r="A6" s="310" t="str">
        <f>+'5.4'!D4</f>
        <v>Červen</v>
      </c>
      <c r="B6" s="311">
        <f>INDEX('3'!$B$6:$M$6,,MATCH('2'!A6,'3'!$B$4:$M$4,0))</f>
        <v>7861.7348404101849</v>
      </c>
      <c r="C6" s="311">
        <f>+'10.2'!G10</f>
        <v>-88.580046050852616</v>
      </c>
      <c r="D6" s="312">
        <f>+'10.2'!G11</f>
        <v>-1.1141702852763695E-2</v>
      </c>
    </row>
    <row r="7" spans="1:4" ht="7.5" customHeight="1" x14ac:dyDescent="0.25">
      <c r="B7" s="311"/>
    </row>
    <row r="8" spans="1:4" x14ac:dyDescent="0.25">
      <c r="A8" s="310" t="s">
        <v>312</v>
      </c>
      <c r="B8" s="311"/>
    </row>
    <row r="9" spans="1:4" x14ac:dyDescent="0.25">
      <c r="A9" s="310" t="s">
        <v>40</v>
      </c>
      <c r="B9" s="311">
        <f>+'4.1'!E8+'4.1'!F8+'4.1'!G8</f>
        <v>5409.0311380000003</v>
      </c>
      <c r="C9" s="311">
        <f>+VLOOKUP(A9,'10.3'!$A$4:$E$20,4,FALSE)</f>
        <v>-305.32605199999944</v>
      </c>
      <c r="D9" s="312">
        <f>+VLOOKUP(A9,'10.3'!$A$4:$E$20,5,FALSE)</f>
        <v>-5.3431390766806364E-2</v>
      </c>
    </row>
    <row r="10" spans="1:4" x14ac:dyDescent="0.25">
      <c r="A10" s="310" t="s">
        <v>38</v>
      </c>
      <c r="B10" s="311">
        <f>+'4.1'!E10+'4.1'!F10+'4.1'!G10</f>
        <v>2189.2437659999996</v>
      </c>
      <c r="C10" s="311">
        <f>+VLOOKUP(A10,'10.3'!$A$4:$E$20,4,FALSE)</f>
        <v>-436.86385200000041</v>
      </c>
      <c r="D10" s="312">
        <f>+VLOOKUP(A10,'10.3'!$A$4:$E$20,5,FALSE)</f>
        <v>-0.16635413149317491</v>
      </c>
    </row>
    <row r="11" spans="1:4" x14ac:dyDescent="0.25">
      <c r="A11" s="310" t="s">
        <v>37</v>
      </c>
      <c r="B11" s="311">
        <f>+'4.1'!E14+'4.1'!F14+'4.1'!G14</f>
        <v>11614.211121999999</v>
      </c>
      <c r="C11" s="311">
        <f>+VLOOKUP(A11,'10.3'!$A$4:$E$20,4,FALSE)</f>
        <v>-364.81475500000124</v>
      </c>
      <c r="D11" s="312">
        <f>+VLOOKUP(A11,'10.3'!$A$4:$E$20,5,FALSE)</f>
        <v>-3.0454459214455332E-2</v>
      </c>
    </row>
    <row r="12" spans="1:4" x14ac:dyDescent="0.25">
      <c r="A12" s="310" t="s">
        <v>30</v>
      </c>
      <c r="B12" s="311">
        <f>+'4.1'!E23+'4.1'!F23+'4.1'!G23</f>
        <v>5173.5300242412104</v>
      </c>
      <c r="C12" s="311">
        <f>+VLOOKUP(A12,'10.3'!$A$4:$E$20,4,FALSE)</f>
        <v>-1401.8327691040213</v>
      </c>
      <c r="D12" s="312">
        <f>+VLOOKUP(A12,'10.3'!$A$4:$E$20,5,FALSE)</f>
        <v>-0.21319474121226933</v>
      </c>
    </row>
    <row r="13" spans="1:4" ht="7.5" customHeight="1" x14ac:dyDescent="0.25">
      <c r="A13" s="310"/>
      <c r="B13" s="311"/>
      <c r="C13" s="311"/>
      <c r="D13" s="313"/>
    </row>
    <row r="14" spans="1:4" x14ac:dyDescent="0.25">
      <c r="A14" s="310" t="s">
        <v>313</v>
      </c>
      <c r="B14" s="311"/>
      <c r="C14" s="311"/>
      <c r="D14" s="313"/>
    </row>
    <row r="15" spans="1:4" x14ac:dyDescent="0.25">
      <c r="A15" s="310" t="s">
        <v>104</v>
      </c>
      <c r="B15" s="311">
        <f>+'4.2'!E14+'4.2'!F14+'4.2'!G14</f>
        <v>6460.2155110000003</v>
      </c>
      <c r="C15" s="311">
        <f>+VLOOKUP(A15,'10.3'!$A$24:$E$38,4,FALSE)</f>
        <v>-444.74732099999892</v>
      </c>
      <c r="D15" s="312">
        <f>+VLOOKUP(A15,'10.3'!$A$24:$E$38,5,FALSE)</f>
        <v>-6.4409806659477598E-2</v>
      </c>
    </row>
    <row r="16" spans="1:4" x14ac:dyDescent="0.25">
      <c r="A16" s="310" t="s">
        <v>108</v>
      </c>
      <c r="B16" s="311">
        <f>+'4.2'!E18+'4.2'!F18+'4.2'!G18</f>
        <v>4859.0461299999997</v>
      </c>
      <c r="C16" s="311">
        <f>+VLOOKUP(A16,'10.3'!$A$24:$E$38,4,FALSE)</f>
        <v>-860.07282847433817</v>
      </c>
      <c r="D16" s="312">
        <f>+VLOOKUP(A16,'10.3'!$A$24:$E$38,5,FALSE)</f>
        <v>-0.15038554622122702</v>
      </c>
    </row>
    <row r="17" spans="1:4" x14ac:dyDescent="0.25">
      <c r="A17" s="310" t="s">
        <v>109</v>
      </c>
      <c r="B17" s="311">
        <f>+'4.2'!E19+'4.2'!F19+'4.2'!G19</f>
        <v>6708.8761000000013</v>
      </c>
      <c r="C17" s="311">
        <f>+VLOOKUP(A17,'10.3'!$A$24:$E$38,4,FALSE)</f>
        <v>-825.27251299999807</v>
      </c>
      <c r="D17" s="312">
        <f>+VLOOKUP(A17,'10.3'!$A$24:$E$38,5,FALSE)</f>
        <v>-0.10953759414514463</v>
      </c>
    </row>
    <row r="18" spans="1:4" x14ac:dyDescent="0.25">
      <c r="A18" s="310"/>
      <c r="B18" s="311"/>
      <c r="C18" s="311"/>
      <c r="D18" s="313"/>
    </row>
    <row r="19" spans="1:4" ht="7.5" customHeight="1" x14ac:dyDescent="0.25">
      <c r="B19" s="311"/>
    </row>
    <row r="20" spans="1:4" x14ac:dyDescent="0.25">
      <c r="A20" s="307" t="s">
        <v>319</v>
      </c>
      <c r="B20" s="314">
        <f>+'10.1'!C18</f>
        <v>14646.275172934929</v>
      </c>
      <c r="C20" s="314">
        <f>+'10.1'!C19</f>
        <v>-3109.9606257478408</v>
      </c>
      <c r="D20" s="315">
        <f>+'10.1'!C20</f>
        <v>-0.17514751780771859</v>
      </c>
    </row>
    <row r="21" spans="1:4" x14ac:dyDescent="0.25">
      <c r="A21" s="310" t="str">
        <f>+'5.4'!B4</f>
        <v>Duben</v>
      </c>
      <c r="B21" s="311">
        <f>+'10.2'!E17</f>
        <v>7717.9541998433297</v>
      </c>
      <c r="C21" s="311">
        <f>+'10.2'!E18</f>
        <v>-878.07829789630796</v>
      </c>
      <c r="D21" s="312">
        <f>+'10.2'!E19</f>
        <v>-0.10214925294049346</v>
      </c>
    </row>
    <row r="22" spans="1:4" x14ac:dyDescent="0.25">
      <c r="A22" s="310" t="str">
        <f>+'5.4'!C4</f>
        <v>Květen</v>
      </c>
      <c r="B22" s="311">
        <f>+'10.2'!F17</f>
        <v>3943.7709436005703</v>
      </c>
      <c r="C22" s="311">
        <f>+'10.2'!F18</f>
        <v>-2044.856017116193</v>
      </c>
      <c r="D22" s="312">
        <f>+'10.2'!F19</f>
        <v>-0.34145656934881941</v>
      </c>
    </row>
    <row r="23" spans="1:4" x14ac:dyDescent="0.25">
      <c r="A23" s="310" t="str">
        <f>+'5.4'!D4</f>
        <v>Červen</v>
      </c>
      <c r="B23" s="311">
        <f>+'10.2'!G17</f>
        <v>2984.5500294910294</v>
      </c>
      <c r="C23" s="311">
        <f>+'10.2'!G18</f>
        <v>-187.02631073534076</v>
      </c>
      <c r="D23" s="312">
        <f>+'10.2'!G19</f>
        <v>-5.8969512530160889E-2</v>
      </c>
    </row>
    <row r="24" spans="1:4" ht="7.5" customHeight="1" x14ac:dyDescent="0.25"/>
    <row r="25" spans="1:4" x14ac:dyDescent="0.25">
      <c r="A25" s="310" t="s">
        <v>314</v>
      </c>
    </row>
    <row r="26" spans="1:4" x14ac:dyDescent="0.25">
      <c r="A26" s="310" t="s">
        <v>40</v>
      </c>
      <c r="B26" s="311">
        <f>+'5.1'!E8+'5.1'!F8+'5.1'!G8</f>
        <v>1573.0314399999997</v>
      </c>
      <c r="C26" s="316">
        <f>+VLOOKUP(A26,'10.3'!$G$4:$K$20,4,FALSE)</f>
        <v>-313.55455900000038</v>
      </c>
      <c r="D26" s="312">
        <f>+VLOOKUP(A26,'10.3'!$G$4:$K$20,5,FALSE)</f>
        <v>-0.16620210219210918</v>
      </c>
    </row>
    <row r="27" spans="1:4" x14ac:dyDescent="0.25">
      <c r="A27" s="310" t="s">
        <v>38</v>
      </c>
      <c r="B27" s="311">
        <f>+'5.1'!E10+'5.1'!F10+'5.1'!G10</f>
        <v>1276.6918660000001</v>
      </c>
      <c r="C27" s="316">
        <f>+VLOOKUP(A27,'10.3'!$G$4:$K$20,4,FALSE)</f>
        <v>-315.63333799999987</v>
      </c>
      <c r="D27" s="312">
        <f>+VLOOKUP(A27,'10.3'!$G$4:$K$20,5,FALSE)</f>
        <v>-0.19822165548037129</v>
      </c>
    </row>
    <row r="28" spans="1:4" x14ac:dyDescent="0.25">
      <c r="A28" s="310" t="s">
        <v>37</v>
      </c>
      <c r="B28" s="311">
        <f>+'5.1'!E14+'5.1'!F14+'5.1'!G14</f>
        <v>6216.2997579999992</v>
      </c>
      <c r="C28" s="316">
        <f>+VLOOKUP(A28,'10.3'!$G$4:$K$20,4,FALSE)</f>
        <v>-1062.6755150000017</v>
      </c>
      <c r="D28" s="312">
        <f>+VLOOKUP(A28,'10.3'!$G$4:$K$20,5,FALSE)</f>
        <v>-0.14599246118362263</v>
      </c>
    </row>
    <row r="29" spans="1:4" x14ac:dyDescent="0.25">
      <c r="A29" s="310" t="s">
        <v>30</v>
      </c>
      <c r="B29" s="311">
        <f>+'5.1'!E23+'5.1'!F23+'5.1'!G23</f>
        <v>3792.5102223729596</v>
      </c>
      <c r="C29" s="316">
        <f>+VLOOKUP(A29,'10.3'!$G$4:$K$20,4,FALSE)</f>
        <v>-1079.2710943660873</v>
      </c>
      <c r="D29" s="312">
        <f>+VLOOKUP(A29,'10.3'!$G$4:$K$20,5,FALSE)</f>
        <v>-0.22153520944337113</v>
      </c>
    </row>
    <row r="30" spans="1:4" ht="7.5" customHeight="1" x14ac:dyDescent="0.25"/>
    <row r="31" spans="1:4" x14ac:dyDescent="0.25">
      <c r="A31" s="310" t="s">
        <v>315</v>
      </c>
    </row>
    <row r="32" spans="1:4" x14ac:dyDescent="0.25">
      <c r="A32" s="310" t="s">
        <v>104</v>
      </c>
      <c r="B32" s="311">
        <f>+'5.2'!E14+'5.2'!F14+'5.2'!G14</f>
        <v>2490.2500320000004</v>
      </c>
      <c r="C32" s="316">
        <f>+VLOOKUP(A32,'10.3'!$G$24:$K$38,4,FALSE)</f>
        <v>-463.58685799999876</v>
      </c>
      <c r="D32" s="312">
        <f>+VLOOKUP(A32,'10.3'!$G$24:$K$38,5,FALSE)</f>
        <v>-0.15694395975940256</v>
      </c>
    </row>
    <row r="33" spans="1:4" x14ac:dyDescent="0.25">
      <c r="A33" s="310" t="s">
        <v>108</v>
      </c>
      <c r="B33" s="311">
        <f>+'5.2'!E18+'5.2'!F18+'5.2'!G18</f>
        <v>3513.3605630000006</v>
      </c>
      <c r="C33" s="316">
        <f>+VLOOKUP(A33,'10.3'!$G$24:$K$38,4,FALSE)</f>
        <v>-740.10611699999981</v>
      </c>
      <c r="D33" s="312">
        <f>+VLOOKUP(A33,'10.3'!$G$24:$K$38,5,FALSE)</f>
        <v>-0.17400068524810919</v>
      </c>
    </row>
    <row r="34" spans="1:4" x14ac:dyDescent="0.25">
      <c r="A34" s="310" t="s">
        <v>109</v>
      </c>
      <c r="B34" s="311">
        <f>+'5.2'!E19+'5.2'!F19+'5.2'!G19</f>
        <v>2179.4315550000006</v>
      </c>
      <c r="C34" s="316">
        <f>+VLOOKUP(A34,'10.3'!$G$24:$K$38,4,FALSE)</f>
        <v>-503.39960899999915</v>
      </c>
      <c r="D34" s="312">
        <f>+VLOOKUP(A34,'10.3'!$G$24:$K$38,5,FALSE)</f>
        <v>-0.18763745395347553</v>
      </c>
    </row>
    <row r="35" spans="1:4" ht="7.5" customHeight="1" x14ac:dyDescent="0.25"/>
    <row r="36" spans="1:4" ht="16.2" x14ac:dyDescent="0.35">
      <c r="A36" s="317" t="s">
        <v>320</v>
      </c>
      <c r="B36" s="314">
        <f>+'6'!E5</f>
        <v>38400.151360000003</v>
      </c>
    </row>
    <row r="37" spans="1:4" ht="7.5" customHeight="1" x14ac:dyDescent="0.25"/>
    <row r="38" spans="1:4" x14ac:dyDescent="0.25">
      <c r="A38" s="307" t="s">
        <v>321</v>
      </c>
    </row>
    <row r="39" spans="1:4" x14ac:dyDescent="0.25">
      <c r="A39" s="310" t="s">
        <v>26</v>
      </c>
      <c r="B39" s="311">
        <f>+'10.4'!C8</f>
        <v>4426.8709849999996</v>
      </c>
      <c r="C39" s="311">
        <f>+'10.4'!C9</f>
        <v>-195.09378371835192</v>
      </c>
      <c r="D39" s="312">
        <f>+'10.4'!C10</f>
        <v>-4.2210140812572759E-2</v>
      </c>
    </row>
    <row r="40" spans="1:4" x14ac:dyDescent="0.25">
      <c r="A40" s="310" t="s">
        <v>25</v>
      </c>
      <c r="B40" s="311">
        <f>+'10.4'!C20</f>
        <v>5119.7680725533655</v>
      </c>
      <c r="C40" s="311">
        <f>+'10.4'!C21</f>
        <v>-1766.8777257608263</v>
      </c>
      <c r="D40" s="312">
        <f>+'10.4'!C22</f>
        <v>-0.25656579088085912</v>
      </c>
    </row>
    <row r="41" spans="1:4" x14ac:dyDescent="0.25">
      <c r="A41" s="310" t="s">
        <v>5</v>
      </c>
      <c r="B41" s="311">
        <f>+'10.4'!C32</f>
        <v>2700.00531</v>
      </c>
      <c r="C41" s="311">
        <f>+'10.4'!C33</f>
        <v>-640.50815499999908</v>
      </c>
      <c r="D41" s="312">
        <f>+'10.4'!C34</f>
        <v>-0.19173943218935632</v>
      </c>
    </row>
    <row r="42" spans="1:4" ht="7.5" customHeight="1" x14ac:dyDescent="0.25"/>
    <row r="43" spans="1:4" x14ac:dyDescent="0.25">
      <c r="A43" s="307" t="s">
        <v>322</v>
      </c>
      <c r="B43" s="314">
        <f>+'10.5'!B4</f>
        <v>17672.882609</v>
      </c>
      <c r="C43" s="314">
        <f>+'10.5'!D4</f>
        <v>-2373.9835482000017</v>
      </c>
      <c r="D43" s="315">
        <f>+'10.5'!E4</f>
        <v>-0.11842167895890132</v>
      </c>
    </row>
    <row r="44" spans="1:4" ht="7.5" customHeight="1" x14ac:dyDescent="0.25"/>
    <row r="45" spans="1:4" x14ac:dyDescent="0.25">
      <c r="A45" s="310" t="s">
        <v>316</v>
      </c>
    </row>
    <row r="46" spans="1:4" x14ac:dyDescent="0.25">
      <c r="A46" s="310" t="s">
        <v>40</v>
      </c>
      <c r="B46" s="311">
        <f>+'9'!L6</f>
        <v>3920.3988850000001</v>
      </c>
      <c r="C46" s="311">
        <f>+VLOOKUP(A46,'10.5'!$A$4:$E$20,4,FALSE)</f>
        <v>-144.36890900000026</v>
      </c>
      <c r="D46" s="312">
        <f>+VLOOKUP(A46,'10.5'!$A$4:$E$20,5,FALSE)</f>
        <v>-3.5517135619186679E-2</v>
      </c>
    </row>
    <row r="47" spans="1:4" x14ac:dyDescent="0.25">
      <c r="A47" s="310" t="s">
        <v>38</v>
      </c>
      <c r="B47" s="311">
        <f>+'9'!L8</f>
        <v>1499.461211</v>
      </c>
      <c r="C47" s="311">
        <f>+VLOOKUP(A47,'10.5'!$A$4:$E$20,4,FALSE)</f>
        <v>-344.94062299999973</v>
      </c>
      <c r="D47" s="312">
        <f>+VLOOKUP(A47,'10.5'!$A$4:$E$20,5,FALSE)</f>
        <v>-0.18702032097415477</v>
      </c>
    </row>
    <row r="48" spans="1:4" x14ac:dyDescent="0.25">
      <c r="A48" s="310" t="s">
        <v>37</v>
      </c>
      <c r="B48" s="311">
        <f>+'9'!L12</f>
        <v>7930.5216270000001</v>
      </c>
      <c r="C48" s="311">
        <f>+VLOOKUP(A48,'10.5'!$A$4:$E$20,4,FALSE)</f>
        <v>-1461.0857930000002</v>
      </c>
      <c r="D48" s="312">
        <f>+VLOOKUP(A48,'10.5'!$A$4:$E$20,5,FALSE)</f>
        <v>-0.15557355920654525</v>
      </c>
    </row>
    <row r="49" spans="1:4" x14ac:dyDescent="0.25">
      <c r="A49" s="310" t="s">
        <v>30</v>
      </c>
      <c r="B49" s="311">
        <f>+'9'!L21</f>
        <v>2093.5253820000003</v>
      </c>
      <c r="C49" s="311">
        <f>+VLOOKUP(A49,'10.5'!$A$4:$E$20,4,FALSE)</f>
        <v>-226.44115420000026</v>
      </c>
      <c r="D49" s="312">
        <f>+VLOOKUP(A49,'10.5'!$A$4:$E$20,5,FALSE)</f>
        <v>-9.7605353640531578E-2</v>
      </c>
    </row>
  </sheetData>
  <mergeCells count="1">
    <mergeCell ref="C2:D2"/>
  </mergeCells>
  <pageMargins left="0.31496062992125984" right="0.31496062992125984" top="0.35433070866141736" bottom="0.35433070866141736" header="0.31496062992125984" footer="0.31496062992125984"/>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EFE83-9C4F-4A86-A6EA-ECEE6AD6380B}">
  <dimension ref="A25:F50"/>
  <sheetViews>
    <sheetView zoomScale="70" zoomScaleNormal="70" workbookViewId="0">
      <selection activeCell="J44" sqref="J44"/>
    </sheetView>
  </sheetViews>
  <sheetFormatPr defaultRowHeight="13.2" x14ac:dyDescent="0.25"/>
  <sheetData>
    <row r="25" spans="6:6" x14ac:dyDescent="0.25">
      <c r="F25" s="213"/>
    </row>
    <row r="26" spans="6:6" x14ac:dyDescent="0.25">
      <c r="F26" s="213"/>
    </row>
    <row r="27" spans="6:6" x14ac:dyDescent="0.25">
      <c r="F27" s="213"/>
    </row>
    <row r="28" spans="6:6" x14ac:dyDescent="0.25">
      <c r="F28" s="213"/>
    </row>
    <row r="47" spans="1:3" ht="13.8" x14ac:dyDescent="0.25">
      <c r="A47" s="214" t="s">
        <v>255</v>
      </c>
    </row>
    <row r="48" spans="1:3" ht="13.8" x14ac:dyDescent="0.25">
      <c r="A48" s="215" t="s">
        <v>256</v>
      </c>
      <c r="B48" s="216"/>
      <c r="C48" s="216"/>
    </row>
    <row r="50" spans="1:1" ht="13.8" x14ac:dyDescent="0.25">
      <c r="A50" s="217" t="s">
        <v>333</v>
      </c>
    </row>
  </sheetData>
  <hyperlinks>
    <hyperlink ref="A48" r:id="rId1" xr:uid="{FE690EA6-EBE3-4DAD-9064-DA013DE09F7C}"/>
  </hyperlinks>
  <pageMargins left="0.7" right="0.7" top="0.78740157499999996" bottom="0.78740157499999996"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24"/>
  <dimension ref="A1:R44"/>
  <sheetViews>
    <sheetView showGridLines="0" view="pageBreakPreview" zoomScaleNormal="70" zoomScaleSheetLayoutView="100" workbookViewId="0">
      <selection activeCell="F12" sqref="F12"/>
    </sheetView>
  </sheetViews>
  <sheetFormatPr defaultColWidth="9.109375" defaultRowHeight="11.4" x14ac:dyDescent="0.2"/>
  <cols>
    <col min="1" max="1" width="31.109375" style="66" customWidth="1"/>
    <col min="2" max="13" width="8.5546875" style="66" customWidth="1"/>
    <col min="14" max="14" width="10.109375" style="66" customWidth="1"/>
    <col min="15" max="15" width="8.44140625" style="66" customWidth="1"/>
    <col min="16" max="16" width="11.44140625" style="66" bestFit="1" customWidth="1"/>
    <col min="17" max="17" width="9.5546875" style="66" bestFit="1" customWidth="1"/>
    <col min="18" max="16384" width="9.109375" style="66"/>
  </cols>
  <sheetData>
    <row r="1" spans="1:18" s="76" customFormat="1" ht="21" x14ac:dyDescent="0.4">
      <c r="A1" s="177" t="s">
        <v>248</v>
      </c>
      <c r="B1" s="72"/>
      <c r="C1" s="72"/>
      <c r="D1" s="72"/>
      <c r="E1" s="72"/>
      <c r="F1" s="72"/>
      <c r="G1" s="72"/>
      <c r="H1" s="72"/>
      <c r="I1" s="72"/>
      <c r="J1" s="72"/>
      <c r="K1" s="72"/>
      <c r="L1" s="72"/>
      <c r="M1" s="72"/>
      <c r="N1" s="245" t="s">
        <v>325</v>
      </c>
    </row>
    <row r="2" spans="1:18" ht="6" customHeight="1" x14ac:dyDescent="0.2">
      <c r="A2" s="7"/>
      <c r="B2" s="7"/>
      <c r="C2" s="7"/>
      <c r="D2" s="7"/>
      <c r="E2" s="7"/>
      <c r="F2" s="7"/>
      <c r="G2" s="7"/>
      <c r="H2" s="7"/>
      <c r="I2" s="7"/>
      <c r="J2" s="7"/>
      <c r="K2" s="7"/>
      <c r="L2" s="7"/>
      <c r="M2" s="7"/>
      <c r="N2" s="7"/>
    </row>
    <row r="3" spans="1:18" ht="12" x14ac:dyDescent="0.2">
      <c r="A3" s="367">
        <v>2022</v>
      </c>
      <c r="B3" s="368" t="s">
        <v>42</v>
      </c>
      <c r="C3" s="369"/>
      <c r="D3" s="370"/>
      <c r="E3" s="368" t="s">
        <v>43</v>
      </c>
      <c r="F3" s="369"/>
      <c r="G3" s="370"/>
      <c r="H3" s="369" t="s">
        <v>44</v>
      </c>
      <c r="I3" s="369"/>
      <c r="J3" s="369"/>
      <c r="K3" s="368" t="s">
        <v>45</v>
      </c>
      <c r="L3" s="369"/>
      <c r="M3" s="370"/>
      <c r="N3" s="374" t="s">
        <v>7</v>
      </c>
      <c r="Q3" s="125"/>
      <c r="R3" s="125"/>
    </row>
    <row r="4" spans="1:18" ht="12" x14ac:dyDescent="0.2">
      <c r="A4" s="367"/>
      <c r="B4" s="283" t="s">
        <v>8</v>
      </c>
      <c r="C4" s="273" t="s">
        <v>9</v>
      </c>
      <c r="D4" s="284" t="s">
        <v>10</v>
      </c>
      <c r="E4" s="283" t="s">
        <v>11</v>
      </c>
      <c r="F4" s="273" t="s">
        <v>12</v>
      </c>
      <c r="G4" s="284" t="s">
        <v>13</v>
      </c>
      <c r="H4" s="196" t="s">
        <v>14</v>
      </c>
      <c r="I4" s="196" t="s">
        <v>15</v>
      </c>
      <c r="J4" s="196" t="s">
        <v>16</v>
      </c>
      <c r="K4" s="283" t="s">
        <v>17</v>
      </c>
      <c r="L4" s="273" t="s">
        <v>18</v>
      </c>
      <c r="M4" s="284" t="s">
        <v>19</v>
      </c>
      <c r="N4" s="374"/>
    </row>
    <row r="5" spans="1:18" s="79" customFormat="1" x14ac:dyDescent="0.2">
      <c r="A5" s="363" t="s">
        <v>59</v>
      </c>
      <c r="B5" s="364">
        <f>SUM(B6:D6)</f>
        <v>51255.612526473982</v>
      </c>
      <c r="C5" s="365"/>
      <c r="D5" s="366"/>
      <c r="E5" s="364">
        <f>SUM(E6:G6)</f>
        <v>30545.245725921472</v>
      </c>
      <c r="F5" s="365"/>
      <c r="G5" s="366"/>
      <c r="H5" s="372">
        <f>SUM(H6:J6)</f>
        <v>0</v>
      </c>
      <c r="I5" s="372"/>
      <c r="J5" s="372"/>
      <c r="K5" s="371">
        <f>SUM(K6:M6)</f>
        <v>0</v>
      </c>
      <c r="L5" s="372"/>
      <c r="M5" s="373"/>
      <c r="N5" s="362">
        <f>SUM(B6:M6)</f>
        <v>81800.858252395439</v>
      </c>
      <c r="Q5" s="123"/>
      <c r="R5" s="123"/>
    </row>
    <row r="6" spans="1:18" s="79" customFormat="1" x14ac:dyDescent="0.2">
      <c r="A6" s="363"/>
      <c r="B6" s="285">
        <v>19302.294896087908</v>
      </c>
      <c r="C6" s="272">
        <v>15771.237833604513</v>
      </c>
      <c r="D6" s="286">
        <v>16182.07979678156</v>
      </c>
      <c r="E6" s="301">
        <v>13377.265922339933</v>
      </c>
      <c r="F6" s="299">
        <v>9306.2449631713534</v>
      </c>
      <c r="G6" s="286">
        <v>7861.7348404101849</v>
      </c>
      <c r="H6" s="319">
        <v>0</v>
      </c>
      <c r="I6" s="319">
        <v>0</v>
      </c>
      <c r="J6" s="319">
        <v>0</v>
      </c>
      <c r="K6" s="318">
        <v>0</v>
      </c>
      <c r="L6" s="319">
        <v>0</v>
      </c>
      <c r="M6" s="320">
        <v>0</v>
      </c>
      <c r="N6" s="362"/>
    </row>
    <row r="7" spans="1:18" ht="12.75" customHeight="1" x14ac:dyDescent="0.2">
      <c r="A7" s="363" t="s">
        <v>71</v>
      </c>
      <c r="B7" s="364">
        <f>SUM(B8:D8)</f>
        <v>2613.6100319999991</v>
      </c>
      <c r="C7" s="365"/>
      <c r="D7" s="366"/>
      <c r="E7" s="364">
        <f>SUM(E8:G8)</f>
        <v>2186.513989</v>
      </c>
      <c r="F7" s="365"/>
      <c r="G7" s="366"/>
      <c r="H7" s="372">
        <f>SUM(H8:J8)</f>
        <v>0</v>
      </c>
      <c r="I7" s="372"/>
      <c r="J7" s="372"/>
      <c r="K7" s="371">
        <f>SUM(K8:M8)</f>
        <v>0</v>
      </c>
      <c r="L7" s="372"/>
      <c r="M7" s="373"/>
      <c r="N7" s="362">
        <f>SUM(B8:M8)</f>
        <v>4800.1240209999996</v>
      </c>
      <c r="P7" s="158"/>
    </row>
    <row r="8" spans="1:18" s="79" customFormat="1" ht="12.75" customHeight="1" x14ac:dyDescent="0.2">
      <c r="A8" s="363"/>
      <c r="B8" s="285">
        <v>920.80555200000083</v>
      </c>
      <c r="C8" s="272">
        <v>800.41994199999954</v>
      </c>
      <c r="D8" s="286">
        <v>892.38453799999877</v>
      </c>
      <c r="E8" s="301">
        <v>753.11338699999931</v>
      </c>
      <c r="F8" s="299">
        <v>745.97900600000025</v>
      </c>
      <c r="G8" s="286">
        <v>687.42159600000059</v>
      </c>
      <c r="H8" s="319">
        <v>0</v>
      </c>
      <c r="I8" s="319">
        <v>0</v>
      </c>
      <c r="J8" s="319">
        <v>0</v>
      </c>
      <c r="K8" s="318">
        <v>0</v>
      </c>
      <c r="L8" s="319">
        <v>0</v>
      </c>
      <c r="M8" s="320">
        <v>0</v>
      </c>
      <c r="N8" s="362"/>
      <c r="P8" s="159"/>
    </row>
    <row r="9" spans="1:18" s="110" customFormat="1" ht="12" customHeight="1" x14ac:dyDescent="0.2">
      <c r="A9" s="363" t="s">
        <v>91</v>
      </c>
      <c r="B9" s="364">
        <f>SUM(B10:D10)</f>
        <v>3797.3400171856883</v>
      </c>
      <c r="C9" s="365"/>
      <c r="D9" s="366"/>
      <c r="E9" s="364">
        <f>SUM(E10:G10)</f>
        <v>2783.7073794962957</v>
      </c>
      <c r="F9" s="365"/>
      <c r="G9" s="366"/>
      <c r="H9" s="372">
        <f>SUM(H10:J10)</f>
        <v>0</v>
      </c>
      <c r="I9" s="372"/>
      <c r="J9" s="372"/>
      <c r="K9" s="371">
        <f>SUM(K10:M10)</f>
        <v>0</v>
      </c>
      <c r="L9" s="372"/>
      <c r="M9" s="373"/>
      <c r="N9" s="362">
        <f>SUM(B10:M10)</f>
        <v>6581.0473966819845</v>
      </c>
      <c r="P9" s="158"/>
    </row>
    <row r="10" spans="1:18" s="110" customFormat="1" ht="12" customHeight="1" x14ac:dyDescent="0.2">
      <c r="A10" s="363"/>
      <c r="B10" s="285">
        <v>1434.1730517074607</v>
      </c>
      <c r="C10" s="272">
        <v>1174.8193445584013</v>
      </c>
      <c r="D10" s="286">
        <v>1188.3476209198261</v>
      </c>
      <c r="E10" s="301">
        <v>1104.456410266708</v>
      </c>
      <c r="F10" s="299">
        <v>875.11482424466874</v>
      </c>
      <c r="G10" s="286">
        <v>804.13614498491927</v>
      </c>
      <c r="H10" s="319">
        <v>0</v>
      </c>
      <c r="I10" s="319">
        <v>0</v>
      </c>
      <c r="J10" s="319">
        <v>0</v>
      </c>
      <c r="K10" s="318">
        <v>0</v>
      </c>
      <c r="L10" s="319">
        <v>0</v>
      </c>
      <c r="M10" s="320">
        <v>0</v>
      </c>
      <c r="N10" s="362"/>
      <c r="P10" s="159"/>
    </row>
    <row r="11" spans="1:18" s="7" customFormat="1" ht="12" customHeight="1" x14ac:dyDescent="0.2">
      <c r="A11" s="363" t="s">
        <v>185</v>
      </c>
      <c r="B11" s="364">
        <f>SUM(B12:D12)</f>
        <v>13014.442901379964</v>
      </c>
      <c r="C11" s="365"/>
      <c r="D11" s="366"/>
      <c r="E11" s="364">
        <f>SUM(E12:G12)</f>
        <v>10867.471085490241</v>
      </c>
      <c r="F11" s="365"/>
      <c r="G11" s="366"/>
      <c r="H11" s="372">
        <f>SUM(H12:J12)</f>
        <v>0</v>
      </c>
      <c r="I11" s="372"/>
      <c r="J11" s="372"/>
      <c r="K11" s="371">
        <f>SUM(K12:M12)</f>
        <v>0</v>
      </c>
      <c r="L11" s="372"/>
      <c r="M11" s="373"/>
      <c r="N11" s="362">
        <f>SUM(B12:M12)</f>
        <v>23881.913986870204</v>
      </c>
      <c r="P11" s="158"/>
      <c r="Q11" s="124"/>
      <c r="R11" s="124"/>
    </row>
    <row r="12" spans="1:18" s="110" customFormat="1" ht="12" customHeight="1" x14ac:dyDescent="0.2">
      <c r="A12" s="363"/>
      <c r="B12" s="285">
        <v>4857.9495719698944</v>
      </c>
      <c r="C12" s="272">
        <v>3989.7326082351192</v>
      </c>
      <c r="D12" s="286">
        <v>4166.7607211749491</v>
      </c>
      <c r="E12" s="301">
        <v>3779.336172229891</v>
      </c>
      <c r="F12" s="299">
        <v>3719.9937653261122</v>
      </c>
      <c r="G12" s="286">
        <v>3368.1411479342373</v>
      </c>
      <c r="H12" s="319">
        <v>0</v>
      </c>
      <c r="I12" s="319">
        <v>0</v>
      </c>
      <c r="J12" s="319">
        <v>0</v>
      </c>
      <c r="K12" s="318">
        <v>0</v>
      </c>
      <c r="L12" s="319">
        <v>0</v>
      </c>
      <c r="M12" s="320">
        <v>0</v>
      </c>
      <c r="N12" s="362"/>
      <c r="P12" s="159"/>
    </row>
    <row r="13" spans="1:18" s="7" customFormat="1" ht="12" customHeight="1" x14ac:dyDescent="0.2">
      <c r="A13" s="363" t="s">
        <v>116</v>
      </c>
      <c r="B13" s="364">
        <f>SUM(B14:D14)</f>
        <v>31766.943066908316</v>
      </c>
      <c r="C13" s="365"/>
      <c r="D13" s="366"/>
      <c r="E13" s="364">
        <f>SUM(E14:G14)</f>
        <v>14646.275172934929</v>
      </c>
      <c r="F13" s="365"/>
      <c r="G13" s="366"/>
      <c r="H13" s="372">
        <f>SUM(H14:J14)</f>
        <v>0</v>
      </c>
      <c r="I13" s="372"/>
      <c r="J13" s="372"/>
      <c r="K13" s="371">
        <f>SUM(K14:M14)</f>
        <v>0</v>
      </c>
      <c r="L13" s="372"/>
      <c r="M13" s="373"/>
      <c r="N13" s="362">
        <f>SUM(B14:M14)</f>
        <v>46413.218239843241</v>
      </c>
      <c r="P13" s="158"/>
      <c r="Q13" s="124"/>
      <c r="R13" s="124"/>
    </row>
    <row r="14" spans="1:18" s="110" customFormat="1" ht="12" customHeight="1" x14ac:dyDescent="0.2">
      <c r="A14" s="363"/>
      <c r="B14" s="285">
        <v>12062.466687410544</v>
      </c>
      <c r="C14" s="272">
        <v>9794.0555228109897</v>
      </c>
      <c r="D14" s="286">
        <v>9910.4208566867819</v>
      </c>
      <c r="E14" s="301">
        <v>7717.9541998433297</v>
      </c>
      <c r="F14" s="299">
        <v>3943.7709436005703</v>
      </c>
      <c r="G14" s="286">
        <v>2984.5500294910294</v>
      </c>
      <c r="H14" s="319">
        <v>0</v>
      </c>
      <c r="I14" s="319">
        <v>0</v>
      </c>
      <c r="J14" s="319">
        <v>0</v>
      </c>
      <c r="K14" s="318">
        <v>0</v>
      </c>
      <c r="L14" s="319">
        <v>0</v>
      </c>
      <c r="M14" s="320">
        <v>0</v>
      </c>
      <c r="N14" s="362"/>
      <c r="P14" s="130"/>
    </row>
    <row r="15" spans="1:18" s="110" customFormat="1" ht="12" customHeight="1" x14ac:dyDescent="0.2">
      <c r="A15" s="363" t="s">
        <v>90</v>
      </c>
      <c r="B15" s="364">
        <f>SUM(B16:D16)</f>
        <v>63.276509000013903</v>
      </c>
      <c r="C15" s="365"/>
      <c r="D15" s="366"/>
      <c r="E15" s="364">
        <f>SUM(E16:G16)</f>
        <v>61.278099000006932</v>
      </c>
      <c r="F15" s="365"/>
      <c r="G15" s="366"/>
      <c r="H15" s="372">
        <f>SUM(H16:J16)</f>
        <v>0</v>
      </c>
      <c r="I15" s="372"/>
      <c r="J15" s="372"/>
      <c r="K15" s="371">
        <f>SUM(K16:M16)</f>
        <v>0</v>
      </c>
      <c r="L15" s="372"/>
      <c r="M15" s="373"/>
      <c r="N15" s="362">
        <f>SUM(B16:M16)</f>
        <v>124.55460800002083</v>
      </c>
      <c r="P15" s="121"/>
    </row>
    <row r="16" spans="1:18" s="110" customFormat="1" ht="12" customHeight="1" x14ac:dyDescent="0.2">
      <c r="A16" s="363"/>
      <c r="B16" s="285">
        <v>26.90003300000717</v>
      </c>
      <c r="C16" s="272">
        <v>12.210416000003534</v>
      </c>
      <c r="D16" s="286">
        <v>24.166060000003199</v>
      </c>
      <c r="E16" s="301">
        <v>22.405753000005461</v>
      </c>
      <c r="F16" s="299">
        <v>21.386424000002535</v>
      </c>
      <c r="G16" s="286">
        <v>17.485921999998936</v>
      </c>
      <c r="H16" s="319">
        <v>0</v>
      </c>
      <c r="I16" s="319">
        <v>0</v>
      </c>
      <c r="J16" s="319">
        <v>0</v>
      </c>
      <c r="K16" s="318">
        <v>0</v>
      </c>
      <c r="L16" s="319">
        <v>0</v>
      </c>
      <c r="M16" s="320">
        <v>0</v>
      </c>
      <c r="N16" s="362"/>
      <c r="P16" s="130"/>
    </row>
    <row r="17" spans="1:14" s="77" customFormat="1" ht="10.199999999999999" x14ac:dyDescent="0.2">
      <c r="A17" s="193"/>
      <c r="B17" s="4"/>
      <c r="C17" s="4"/>
      <c r="D17" s="4"/>
      <c r="E17" s="4"/>
      <c r="F17" s="4"/>
      <c r="G17" s="4"/>
      <c r="H17" s="4"/>
      <c r="I17" s="4"/>
      <c r="J17" s="4"/>
      <c r="K17" s="4"/>
      <c r="L17" s="4"/>
      <c r="M17" s="4"/>
      <c r="N17" s="3"/>
    </row>
    <row r="18" spans="1:14" x14ac:dyDescent="0.2">
      <c r="A18" s="112" t="str">
        <f>A5</f>
        <v>Výroba tepla brutto</v>
      </c>
      <c r="B18" s="113">
        <f t="shared" ref="B18:M18" si="0">B6</f>
        <v>19302.294896087908</v>
      </c>
      <c r="C18" s="113">
        <f t="shared" si="0"/>
        <v>15771.237833604513</v>
      </c>
      <c r="D18" s="113">
        <f t="shared" si="0"/>
        <v>16182.07979678156</v>
      </c>
      <c r="E18" s="113">
        <f t="shared" si="0"/>
        <v>13377.265922339933</v>
      </c>
      <c r="F18" s="113">
        <f t="shared" si="0"/>
        <v>9306.2449631713534</v>
      </c>
      <c r="G18" s="113">
        <f t="shared" si="0"/>
        <v>7861.7348404101849</v>
      </c>
      <c r="H18" s="113">
        <f t="shared" si="0"/>
        <v>0</v>
      </c>
      <c r="I18" s="113">
        <f t="shared" si="0"/>
        <v>0</v>
      </c>
      <c r="J18" s="113">
        <f t="shared" si="0"/>
        <v>0</v>
      </c>
      <c r="K18" s="113">
        <f t="shared" si="0"/>
        <v>0</v>
      </c>
      <c r="L18" s="113">
        <f t="shared" si="0"/>
        <v>0</v>
      </c>
      <c r="M18" s="113">
        <f t="shared" si="0"/>
        <v>0</v>
      </c>
    </row>
    <row r="19" spans="1:14" x14ac:dyDescent="0.2">
      <c r="A19" s="10" t="str">
        <f>A7</f>
        <v xml:space="preserve">Technologická vlastní spotřeba tepla </v>
      </c>
      <c r="B19" s="25">
        <f t="shared" ref="B19:M19" si="1">-B8</f>
        <v>-920.80555200000083</v>
      </c>
      <c r="C19" s="25">
        <f t="shared" si="1"/>
        <v>-800.41994199999954</v>
      </c>
      <c r="D19" s="25">
        <f t="shared" si="1"/>
        <v>-892.38453799999877</v>
      </c>
      <c r="E19" s="25">
        <f t="shared" si="1"/>
        <v>-753.11338699999931</v>
      </c>
      <c r="F19" s="25">
        <f t="shared" si="1"/>
        <v>-745.97900600000025</v>
      </c>
      <c r="G19" s="25">
        <f t="shared" si="1"/>
        <v>-687.42159600000059</v>
      </c>
      <c r="H19" s="25">
        <f t="shared" si="1"/>
        <v>0</v>
      </c>
      <c r="I19" s="25">
        <f t="shared" si="1"/>
        <v>0</v>
      </c>
      <c r="J19" s="25">
        <f t="shared" si="1"/>
        <v>0</v>
      </c>
      <c r="K19" s="25">
        <f t="shared" si="1"/>
        <v>0</v>
      </c>
      <c r="L19" s="25">
        <f t="shared" si="1"/>
        <v>0</v>
      </c>
      <c r="M19" s="25">
        <f t="shared" si="1"/>
        <v>0</v>
      </c>
    </row>
    <row r="20" spans="1:14" x14ac:dyDescent="0.2">
      <c r="A20" s="10" t="str">
        <f>A9</f>
        <v>Ztráty</v>
      </c>
      <c r="B20" s="113">
        <f t="shared" ref="B20:M20" si="2">-B10</f>
        <v>-1434.1730517074607</v>
      </c>
      <c r="C20" s="113">
        <f t="shared" si="2"/>
        <v>-1174.8193445584013</v>
      </c>
      <c r="D20" s="113">
        <f t="shared" si="2"/>
        <v>-1188.3476209198261</v>
      </c>
      <c r="E20" s="113">
        <f t="shared" si="2"/>
        <v>-1104.456410266708</v>
      </c>
      <c r="F20" s="113">
        <f t="shared" si="2"/>
        <v>-875.11482424466874</v>
      </c>
      <c r="G20" s="113">
        <f t="shared" si="2"/>
        <v>-804.13614498491927</v>
      </c>
      <c r="H20" s="113">
        <f t="shared" si="2"/>
        <v>0</v>
      </c>
      <c r="I20" s="113">
        <f t="shared" si="2"/>
        <v>0</v>
      </c>
      <c r="J20" s="113">
        <f t="shared" si="2"/>
        <v>0</v>
      </c>
      <c r="K20" s="113">
        <f t="shared" si="2"/>
        <v>0</v>
      </c>
      <c r="L20" s="113">
        <f t="shared" si="2"/>
        <v>0</v>
      </c>
      <c r="M20" s="113">
        <f t="shared" si="2"/>
        <v>0</v>
      </c>
      <c r="N20" s="78"/>
    </row>
    <row r="21" spans="1:14" x14ac:dyDescent="0.2">
      <c r="A21" s="103" t="str">
        <f>A11</f>
        <v>Vlastní spotřeba tepla</v>
      </c>
      <c r="B21" s="93">
        <f>-B12</f>
        <v>-4857.9495719698944</v>
      </c>
      <c r="C21" s="93">
        <f t="shared" ref="C21:M21" si="3">-C12</f>
        <v>-3989.7326082351192</v>
      </c>
      <c r="D21" s="93">
        <f t="shared" si="3"/>
        <v>-4166.7607211749491</v>
      </c>
      <c r="E21" s="93">
        <f t="shared" si="3"/>
        <v>-3779.336172229891</v>
      </c>
      <c r="F21" s="93">
        <f t="shared" si="3"/>
        <v>-3719.9937653261122</v>
      </c>
      <c r="G21" s="93">
        <f t="shared" si="3"/>
        <v>-3368.1411479342373</v>
      </c>
      <c r="H21" s="93">
        <f t="shared" si="3"/>
        <v>0</v>
      </c>
      <c r="I21" s="93">
        <f t="shared" si="3"/>
        <v>0</v>
      </c>
      <c r="J21" s="93">
        <f t="shared" si="3"/>
        <v>0</v>
      </c>
      <c r="K21" s="93">
        <f t="shared" si="3"/>
        <v>0</v>
      </c>
      <c r="L21" s="93">
        <f t="shared" si="3"/>
        <v>0</v>
      </c>
      <c r="M21" s="93">
        <f t="shared" si="3"/>
        <v>0</v>
      </c>
      <c r="N21" s="78"/>
    </row>
    <row r="22" spans="1:14" x14ac:dyDescent="0.2">
      <c r="A22" s="103" t="str">
        <f>A13</f>
        <v>Dodávky tepla</v>
      </c>
      <c r="B22" s="93">
        <f t="shared" ref="B22:M22" si="4">-B14</f>
        <v>-12062.466687410544</v>
      </c>
      <c r="C22" s="93">
        <f t="shared" si="4"/>
        <v>-9794.0555228109897</v>
      </c>
      <c r="D22" s="93">
        <f t="shared" si="4"/>
        <v>-9910.4208566867819</v>
      </c>
      <c r="E22" s="93">
        <f t="shared" si="4"/>
        <v>-7717.9541998433297</v>
      </c>
      <c r="F22" s="93">
        <f t="shared" si="4"/>
        <v>-3943.7709436005703</v>
      </c>
      <c r="G22" s="93">
        <f t="shared" si="4"/>
        <v>-2984.5500294910294</v>
      </c>
      <c r="H22" s="93">
        <f t="shared" si="4"/>
        <v>0</v>
      </c>
      <c r="I22" s="93">
        <f t="shared" si="4"/>
        <v>0</v>
      </c>
      <c r="J22" s="93">
        <f t="shared" si="4"/>
        <v>0</v>
      </c>
      <c r="K22" s="93">
        <f t="shared" si="4"/>
        <v>0</v>
      </c>
      <c r="L22" s="93">
        <f t="shared" si="4"/>
        <v>0</v>
      </c>
      <c r="M22" s="93">
        <f t="shared" si="4"/>
        <v>0</v>
      </c>
    </row>
    <row r="23" spans="1:14" x14ac:dyDescent="0.2">
      <c r="A23" s="103" t="str">
        <f>A15</f>
        <v>Bilanční rozdíl</v>
      </c>
      <c r="B23" s="93">
        <f t="shared" ref="B23:M23" si="5">-B16</f>
        <v>-26.90003300000717</v>
      </c>
      <c r="C23" s="93">
        <f t="shared" si="5"/>
        <v>-12.210416000003534</v>
      </c>
      <c r="D23" s="93">
        <f t="shared" si="5"/>
        <v>-24.166060000003199</v>
      </c>
      <c r="E23" s="93">
        <f t="shared" si="5"/>
        <v>-22.405753000005461</v>
      </c>
      <c r="F23" s="93">
        <f t="shared" si="5"/>
        <v>-21.386424000002535</v>
      </c>
      <c r="G23" s="93">
        <f t="shared" si="5"/>
        <v>-17.485921999998936</v>
      </c>
      <c r="H23" s="93">
        <f t="shared" si="5"/>
        <v>0</v>
      </c>
      <c r="I23" s="93">
        <f t="shared" si="5"/>
        <v>0</v>
      </c>
      <c r="J23" s="93">
        <f t="shared" si="5"/>
        <v>0</v>
      </c>
      <c r="K23" s="93">
        <f t="shared" si="5"/>
        <v>0</v>
      </c>
      <c r="L23" s="93">
        <f t="shared" si="5"/>
        <v>0</v>
      </c>
      <c r="M23" s="93">
        <f t="shared" si="5"/>
        <v>0</v>
      </c>
    </row>
    <row r="42" spans="1:4" ht="12" x14ac:dyDescent="0.25">
      <c r="A42" s="117"/>
      <c r="B42" s="121"/>
      <c r="C42" s="118"/>
      <c r="D42" s="118"/>
    </row>
    <row r="43" spans="1:4" x14ac:dyDescent="0.2">
      <c r="B43" s="118"/>
      <c r="C43" s="118"/>
      <c r="D43" s="118"/>
    </row>
    <row r="44" spans="1:4" x14ac:dyDescent="0.2">
      <c r="B44" s="118"/>
      <c r="C44" s="118"/>
      <c r="D44" s="118"/>
    </row>
  </sheetData>
  <mergeCells count="42">
    <mergeCell ref="N15:N16"/>
    <mergeCell ref="A15:A16"/>
    <mergeCell ref="B15:D15"/>
    <mergeCell ref="E15:G15"/>
    <mergeCell ref="H15:J15"/>
    <mergeCell ref="K15:M15"/>
    <mergeCell ref="N9:N10"/>
    <mergeCell ref="N13:N14"/>
    <mergeCell ref="A11:A12"/>
    <mergeCell ref="B11:D11"/>
    <mergeCell ref="E11:G11"/>
    <mergeCell ref="H11:J11"/>
    <mergeCell ref="K11:M11"/>
    <mergeCell ref="H13:J13"/>
    <mergeCell ref="K13:M13"/>
    <mergeCell ref="N11:N12"/>
    <mergeCell ref="H7:J7"/>
    <mergeCell ref="K7:M7"/>
    <mergeCell ref="A13:A14"/>
    <mergeCell ref="B13:D13"/>
    <mergeCell ref="E13:G13"/>
    <mergeCell ref="E9:G9"/>
    <mergeCell ref="H9:J9"/>
    <mergeCell ref="K9:M9"/>
    <mergeCell ref="A9:A10"/>
    <mergeCell ref="B9:D9"/>
    <mergeCell ref="N7:N8"/>
    <mergeCell ref="A7:A8"/>
    <mergeCell ref="A5:A6"/>
    <mergeCell ref="B5:D5"/>
    <mergeCell ref="A3:A4"/>
    <mergeCell ref="B3:D3"/>
    <mergeCell ref="E3:G3"/>
    <mergeCell ref="K5:M5"/>
    <mergeCell ref="N3:N4"/>
    <mergeCell ref="E5:G5"/>
    <mergeCell ref="H5:J5"/>
    <mergeCell ref="N5:N6"/>
    <mergeCell ref="H3:J3"/>
    <mergeCell ref="K3:M3"/>
    <mergeCell ref="B7:D7"/>
    <mergeCell ref="E7:G7"/>
  </mergeCells>
  <phoneticPr fontId="9" type="noConversion"/>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4"/>
  <dimension ref="A1:U40"/>
  <sheetViews>
    <sheetView showGridLines="0" view="pageBreakPreview" zoomScaleNormal="70" zoomScaleSheetLayoutView="100" workbookViewId="0">
      <selection activeCell="S27" sqref="S27"/>
    </sheetView>
  </sheetViews>
  <sheetFormatPr defaultColWidth="9.109375" defaultRowHeight="11.4" x14ac:dyDescent="0.2"/>
  <cols>
    <col min="1" max="1" width="30.88671875" style="66" customWidth="1"/>
    <col min="2" max="13" width="8.5546875" style="66" customWidth="1"/>
    <col min="14" max="14" width="10.44140625" style="66" customWidth="1"/>
    <col min="15" max="15" width="8.44140625" style="66" customWidth="1"/>
    <col min="16" max="16" width="11.44140625" style="66" bestFit="1" customWidth="1"/>
    <col min="17" max="16384" width="9.109375" style="66"/>
  </cols>
  <sheetData>
    <row r="1" spans="1:21" s="132" customFormat="1" ht="21" x14ac:dyDescent="0.4">
      <c r="A1" s="178" t="s">
        <v>249</v>
      </c>
      <c r="N1" s="245" t="str">
        <f>'3'!N1</f>
        <v>II. čtvrtletí 2022</v>
      </c>
    </row>
    <row r="2" spans="1:21" s="76" customFormat="1" ht="17.399999999999999" x14ac:dyDescent="0.3">
      <c r="A2" s="241" t="s">
        <v>250</v>
      </c>
      <c r="B2" s="72"/>
      <c r="C2" s="72"/>
      <c r="D2" s="72"/>
      <c r="E2" s="72"/>
      <c r="F2" s="72"/>
      <c r="G2" s="72"/>
      <c r="H2" s="72"/>
      <c r="I2" s="72"/>
      <c r="J2" s="72"/>
      <c r="K2" s="72"/>
      <c r="L2" s="72"/>
      <c r="M2" s="72"/>
    </row>
    <row r="3" spans="1:21" ht="6" customHeight="1" x14ac:dyDescent="0.2">
      <c r="A3" s="7"/>
      <c r="B3" s="194"/>
      <c r="C3" s="194"/>
      <c r="D3" s="194"/>
      <c r="E3" s="194"/>
      <c r="F3" s="194"/>
      <c r="G3" s="194"/>
      <c r="H3" s="194"/>
      <c r="I3" s="194"/>
      <c r="J3" s="194"/>
      <c r="K3" s="194"/>
      <c r="L3" s="194"/>
      <c r="M3" s="194"/>
      <c r="N3" s="194"/>
    </row>
    <row r="4" spans="1:21" ht="12" x14ac:dyDescent="0.2">
      <c r="A4" s="367">
        <v>2022</v>
      </c>
      <c r="B4" s="368" t="s">
        <v>42</v>
      </c>
      <c r="C4" s="369"/>
      <c r="D4" s="370"/>
      <c r="E4" s="369" t="s">
        <v>43</v>
      </c>
      <c r="F4" s="369"/>
      <c r="G4" s="369"/>
      <c r="H4" s="368" t="s">
        <v>44</v>
      </c>
      <c r="I4" s="369"/>
      <c r="J4" s="370"/>
      <c r="K4" s="368" t="s">
        <v>45</v>
      </c>
      <c r="L4" s="369"/>
      <c r="M4" s="370"/>
      <c r="N4" s="212" t="s">
        <v>7</v>
      </c>
    </row>
    <row r="5" spans="1:21" ht="12" x14ac:dyDescent="0.2">
      <c r="A5" s="367"/>
      <c r="B5" s="283" t="s">
        <v>8</v>
      </c>
      <c r="C5" s="273" t="s">
        <v>9</v>
      </c>
      <c r="D5" s="284" t="s">
        <v>10</v>
      </c>
      <c r="E5" s="196" t="s">
        <v>11</v>
      </c>
      <c r="F5" s="196" t="s">
        <v>12</v>
      </c>
      <c r="G5" s="196" t="s">
        <v>13</v>
      </c>
      <c r="H5" s="283" t="s">
        <v>14</v>
      </c>
      <c r="I5" s="273" t="s">
        <v>15</v>
      </c>
      <c r="J5" s="284" t="s">
        <v>16</v>
      </c>
      <c r="K5" s="283" t="s">
        <v>17</v>
      </c>
      <c r="L5" s="273" t="s">
        <v>18</v>
      </c>
      <c r="M5" s="284" t="s">
        <v>19</v>
      </c>
      <c r="N5" s="197"/>
    </row>
    <row r="6" spans="1:21" s="79" customFormat="1" ht="12" x14ac:dyDescent="0.2">
      <c r="A6" s="375" t="s">
        <v>59</v>
      </c>
      <c r="B6" s="376">
        <f>SUM(B7:D7)</f>
        <v>51255.612526473982</v>
      </c>
      <c r="C6" s="377"/>
      <c r="D6" s="378"/>
      <c r="E6" s="377">
        <f>SUM(E7:G7)</f>
        <v>30545.245725921472</v>
      </c>
      <c r="F6" s="377"/>
      <c r="G6" s="377"/>
      <c r="H6" s="379">
        <f>SUM(H7:J7)</f>
        <v>0</v>
      </c>
      <c r="I6" s="380"/>
      <c r="J6" s="381"/>
      <c r="K6" s="379">
        <f>SUM(K7:M7)</f>
        <v>0</v>
      </c>
      <c r="L6" s="380"/>
      <c r="M6" s="381"/>
      <c r="N6" s="362">
        <f>SUM(N8:N23)</f>
        <v>81800.858252395439</v>
      </c>
    </row>
    <row r="7" spans="1:21" s="79" customFormat="1" ht="12" x14ac:dyDescent="0.2">
      <c r="A7" s="375"/>
      <c r="B7" s="287">
        <f t="shared" ref="B7:M7" si="0">SUM(B8:B23)</f>
        <v>19302.294896087908</v>
      </c>
      <c r="C7" s="271">
        <f t="shared" si="0"/>
        <v>15771.237833604513</v>
      </c>
      <c r="D7" s="288">
        <f t="shared" si="0"/>
        <v>16182.07979678156</v>
      </c>
      <c r="E7" s="353">
        <f t="shared" si="0"/>
        <v>13377.265922339933</v>
      </c>
      <c r="F7" s="353">
        <f t="shared" si="0"/>
        <v>9306.2449631713534</v>
      </c>
      <c r="G7" s="353">
        <f t="shared" si="0"/>
        <v>7861.7348404101849</v>
      </c>
      <c r="H7" s="322">
        <f t="shared" si="0"/>
        <v>0</v>
      </c>
      <c r="I7" s="321">
        <f t="shared" si="0"/>
        <v>0</v>
      </c>
      <c r="J7" s="323">
        <f t="shared" si="0"/>
        <v>0</v>
      </c>
      <c r="K7" s="322">
        <f t="shared" si="0"/>
        <v>0</v>
      </c>
      <c r="L7" s="321">
        <f t="shared" si="0"/>
        <v>0</v>
      </c>
      <c r="M7" s="323">
        <f t="shared" si="0"/>
        <v>0</v>
      </c>
      <c r="N7" s="362"/>
      <c r="Q7" s="134"/>
    </row>
    <row r="8" spans="1:21" x14ac:dyDescent="0.2">
      <c r="A8" s="169" t="s">
        <v>40</v>
      </c>
      <c r="B8" s="285">
        <v>2302.9843459999993</v>
      </c>
      <c r="C8" s="272">
        <v>2147.9087139999997</v>
      </c>
      <c r="D8" s="286">
        <v>2289.0506080000009</v>
      </c>
      <c r="E8" s="299">
        <v>2041.347892</v>
      </c>
      <c r="F8" s="299">
        <v>1795.3168340000004</v>
      </c>
      <c r="G8" s="299">
        <v>1572.3664120000003</v>
      </c>
      <c r="H8" s="318">
        <v>0</v>
      </c>
      <c r="I8" s="319">
        <v>0</v>
      </c>
      <c r="J8" s="320">
        <v>0</v>
      </c>
      <c r="K8" s="318">
        <v>0</v>
      </c>
      <c r="L8" s="319">
        <v>0</v>
      </c>
      <c r="M8" s="320">
        <v>0</v>
      </c>
      <c r="N8" s="192">
        <f t="shared" ref="N8:N23" si="1">SUM(B8:M8)</f>
        <v>12148.974806000002</v>
      </c>
      <c r="P8" s="164"/>
      <c r="Q8" s="128"/>
      <c r="R8" s="128"/>
      <c r="S8" s="128"/>
      <c r="T8" s="128"/>
      <c r="U8" s="121"/>
    </row>
    <row r="9" spans="1:21" x14ac:dyDescent="0.2">
      <c r="A9" s="169" t="s">
        <v>39</v>
      </c>
      <c r="B9" s="285">
        <v>419.36573799999996</v>
      </c>
      <c r="C9" s="272">
        <v>366.47020600000002</v>
      </c>
      <c r="D9" s="286">
        <v>395.99989200000016</v>
      </c>
      <c r="E9" s="299">
        <v>368.35973899999976</v>
      </c>
      <c r="F9" s="299">
        <v>324.48944699999993</v>
      </c>
      <c r="G9" s="299">
        <v>288.52790899999997</v>
      </c>
      <c r="H9" s="318">
        <v>0</v>
      </c>
      <c r="I9" s="319">
        <v>0</v>
      </c>
      <c r="J9" s="320">
        <v>0</v>
      </c>
      <c r="K9" s="318">
        <v>0</v>
      </c>
      <c r="L9" s="319">
        <v>0</v>
      </c>
      <c r="M9" s="320">
        <v>0</v>
      </c>
      <c r="N9" s="192">
        <f t="shared" si="1"/>
        <v>2163.212931</v>
      </c>
      <c r="P9" s="164"/>
      <c r="Q9" s="128"/>
      <c r="R9" s="128"/>
      <c r="S9" s="128"/>
      <c r="T9" s="128"/>
      <c r="U9" s="121"/>
    </row>
    <row r="10" spans="1:21" x14ac:dyDescent="0.2">
      <c r="A10" s="169" t="s">
        <v>38</v>
      </c>
      <c r="B10" s="285">
        <v>2016.8260669999995</v>
      </c>
      <c r="C10" s="272">
        <v>1450.2728900000002</v>
      </c>
      <c r="D10" s="286">
        <v>1510.7488640000001</v>
      </c>
      <c r="E10" s="299">
        <v>1162.7768349999999</v>
      </c>
      <c r="F10" s="299">
        <v>611.21719299999995</v>
      </c>
      <c r="G10" s="299">
        <v>415.24973799999998</v>
      </c>
      <c r="H10" s="318">
        <v>0</v>
      </c>
      <c r="I10" s="319">
        <v>0</v>
      </c>
      <c r="J10" s="320">
        <v>0</v>
      </c>
      <c r="K10" s="318">
        <v>0</v>
      </c>
      <c r="L10" s="319">
        <v>0</v>
      </c>
      <c r="M10" s="320">
        <v>0</v>
      </c>
      <c r="N10" s="192">
        <f t="shared" si="1"/>
        <v>7167.091586999999</v>
      </c>
      <c r="P10" s="164"/>
      <c r="Q10" s="128"/>
      <c r="R10" s="128"/>
      <c r="S10" s="128"/>
      <c r="T10" s="128"/>
      <c r="U10" s="121"/>
    </row>
    <row r="11" spans="1:21" x14ac:dyDescent="0.2">
      <c r="A11" s="169" t="s">
        <v>60</v>
      </c>
      <c r="B11" s="285">
        <v>4.1042699999999996</v>
      </c>
      <c r="C11" s="272">
        <v>4.5074400000000008</v>
      </c>
      <c r="D11" s="286">
        <v>5.6810700000000001</v>
      </c>
      <c r="E11" s="299">
        <v>4.3866199999999997</v>
      </c>
      <c r="F11" s="299">
        <v>3.3052060000000001</v>
      </c>
      <c r="G11" s="299">
        <v>2.9955919999999998</v>
      </c>
      <c r="H11" s="318">
        <v>0</v>
      </c>
      <c r="I11" s="319">
        <v>0</v>
      </c>
      <c r="J11" s="320">
        <v>0</v>
      </c>
      <c r="K11" s="318">
        <v>0</v>
      </c>
      <c r="L11" s="319">
        <v>0</v>
      </c>
      <c r="M11" s="320">
        <v>0</v>
      </c>
      <c r="N11" s="192">
        <f t="shared" si="1"/>
        <v>24.980197999999998</v>
      </c>
      <c r="P11" s="164"/>
      <c r="Q11" s="128"/>
      <c r="R11" s="128"/>
      <c r="S11" s="128"/>
      <c r="T11" s="128"/>
      <c r="U11" s="121"/>
    </row>
    <row r="12" spans="1:21" x14ac:dyDescent="0.2">
      <c r="A12" s="169" t="s">
        <v>61</v>
      </c>
      <c r="B12" s="285">
        <v>1.5418399999999999</v>
      </c>
      <c r="C12" s="272">
        <v>1.35433</v>
      </c>
      <c r="D12" s="286">
        <v>1.4967699999999999</v>
      </c>
      <c r="E12" s="299">
        <v>1.6977500000000001</v>
      </c>
      <c r="F12" s="299">
        <v>1.63364</v>
      </c>
      <c r="G12" s="299">
        <v>1.5027200000000001</v>
      </c>
      <c r="H12" s="318">
        <v>0</v>
      </c>
      <c r="I12" s="319">
        <v>0</v>
      </c>
      <c r="J12" s="320">
        <v>0</v>
      </c>
      <c r="K12" s="318">
        <v>0</v>
      </c>
      <c r="L12" s="319">
        <v>0</v>
      </c>
      <c r="M12" s="320">
        <v>0</v>
      </c>
      <c r="N12" s="192">
        <f t="shared" si="1"/>
        <v>9.2270499999999984</v>
      </c>
      <c r="P12" s="164"/>
      <c r="Q12" s="128"/>
      <c r="R12" s="128"/>
      <c r="S12" s="128"/>
      <c r="T12" s="128"/>
      <c r="U12" s="121"/>
    </row>
    <row r="13" spans="1:21" x14ac:dyDescent="0.2">
      <c r="A13" s="169" t="s">
        <v>62</v>
      </c>
      <c r="B13" s="285">
        <v>1.585E-2</v>
      </c>
      <c r="C13" s="272">
        <v>2.6810000000000004E-2</v>
      </c>
      <c r="D13" s="286">
        <v>7.5740000000000002E-2</v>
      </c>
      <c r="E13" s="299">
        <v>6.9809999999999983E-2</v>
      </c>
      <c r="F13" s="299">
        <v>8.6279999999999996E-2</v>
      </c>
      <c r="G13" s="299">
        <v>9.8789999999999989E-2</v>
      </c>
      <c r="H13" s="318">
        <v>0</v>
      </c>
      <c r="I13" s="319">
        <v>0</v>
      </c>
      <c r="J13" s="320">
        <v>0</v>
      </c>
      <c r="K13" s="318">
        <v>0</v>
      </c>
      <c r="L13" s="319">
        <v>0</v>
      </c>
      <c r="M13" s="320">
        <v>0</v>
      </c>
      <c r="N13" s="192">
        <f t="shared" si="1"/>
        <v>0.37328</v>
      </c>
      <c r="P13" s="164"/>
      <c r="Q13" s="128"/>
      <c r="R13" s="128"/>
      <c r="S13" s="128"/>
      <c r="T13" s="128"/>
      <c r="U13" s="121"/>
    </row>
    <row r="14" spans="1:21" x14ac:dyDescent="0.2">
      <c r="A14" s="169" t="s">
        <v>37</v>
      </c>
      <c r="B14" s="285">
        <v>8004.0066590000006</v>
      </c>
      <c r="C14" s="272">
        <v>6501.9569280000005</v>
      </c>
      <c r="D14" s="286">
        <v>6765.2773319999988</v>
      </c>
      <c r="E14" s="299">
        <v>5470.483283999999</v>
      </c>
      <c r="F14" s="299">
        <v>3339.6355659999999</v>
      </c>
      <c r="G14" s="299">
        <v>2804.0922720000003</v>
      </c>
      <c r="H14" s="318">
        <v>0</v>
      </c>
      <c r="I14" s="319">
        <v>0</v>
      </c>
      <c r="J14" s="320">
        <v>0</v>
      </c>
      <c r="K14" s="318">
        <v>0</v>
      </c>
      <c r="L14" s="319">
        <v>0</v>
      </c>
      <c r="M14" s="320">
        <v>0</v>
      </c>
      <c r="N14" s="192">
        <f t="shared" si="1"/>
        <v>32885.452040999997</v>
      </c>
      <c r="P14" s="164"/>
      <c r="Q14" s="128"/>
      <c r="R14" s="128"/>
      <c r="S14" s="128"/>
      <c r="T14" s="128"/>
      <c r="U14" s="121"/>
    </row>
    <row r="15" spans="1:21" x14ac:dyDescent="0.2">
      <c r="A15" s="169" t="s">
        <v>72</v>
      </c>
      <c r="B15" s="285">
        <v>133.71199999999999</v>
      </c>
      <c r="C15" s="272">
        <v>106.596</v>
      </c>
      <c r="D15" s="286">
        <v>111.812</v>
      </c>
      <c r="E15" s="299">
        <v>88.134</v>
      </c>
      <c r="F15" s="299">
        <v>36.494999999999997</v>
      </c>
      <c r="G15" s="299">
        <v>18.504999999999999</v>
      </c>
      <c r="H15" s="318">
        <v>0</v>
      </c>
      <c r="I15" s="319">
        <v>0</v>
      </c>
      <c r="J15" s="320">
        <v>0</v>
      </c>
      <c r="K15" s="318">
        <v>0</v>
      </c>
      <c r="L15" s="319">
        <v>0</v>
      </c>
      <c r="M15" s="320">
        <v>0</v>
      </c>
      <c r="N15" s="192">
        <f t="shared" ref="N15" si="2">SUM(B15:M15)</f>
        <v>495.25400000000002</v>
      </c>
      <c r="P15" s="164"/>
      <c r="Q15" s="128"/>
      <c r="R15" s="128"/>
      <c r="S15" s="128"/>
      <c r="T15" s="128"/>
      <c r="U15" s="121"/>
    </row>
    <row r="16" spans="1:21" x14ac:dyDescent="0.2">
      <c r="A16" s="169" t="s">
        <v>36</v>
      </c>
      <c r="B16" s="285">
        <v>0</v>
      </c>
      <c r="C16" s="272">
        <v>0</v>
      </c>
      <c r="D16" s="286">
        <v>0</v>
      </c>
      <c r="E16" s="299">
        <v>0</v>
      </c>
      <c r="F16" s="299">
        <v>0</v>
      </c>
      <c r="G16" s="299">
        <v>0</v>
      </c>
      <c r="H16" s="318">
        <v>0</v>
      </c>
      <c r="I16" s="319">
        <v>0</v>
      </c>
      <c r="J16" s="320">
        <v>0</v>
      </c>
      <c r="K16" s="318">
        <v>0</v>
      </c>
      <c r="L16" s="319">
        <v>0</v>
      </c>
      <c r="M16" s="320">
        <v>0</v>
      </c>
      <c r="N16" s="192">
        <f t="shared" si="1"/>
        <v>0</v>
      </c>
      <c r="P16" s="164"/>
      <c r="Q16" s="128"/>
      <c r="R16" s="128"/>
      <c r="S16" s="128"/>
      <c r="T16" s="128"/>
      <c r="U16" s="121"/>
    </row>
    <row r="17" spans="1:21" x14ac:dyDescent="0.2">
      <c r="A17" s="169" t="s">
        <v>35</v>
      </c>
      <c r="B17" s="285">
        <v>778.59543200000007</v>
      </c>
      <c r="C17" s="272">
        <v>684.61303099999998</v>
      </c>
      <c r="D17" s="286">
        <v>555.77029499999992</v>
      </c>
      <c r="E17" s="299">
        <v>504.46035899999998</v>
      </c>
      <c r="F17" s="299">
        <v>704.97971299999995</v>
      </c>
      <c r="G17" s="299">
        <v>685.98217299999999</v>
      </c>
      <c r="H17" s="318">
        <v>0</v>
      </c>
      <c r="I17" s="319">
        <v>0</v>
      </c>
      <c r="J17" s="320">
        <v>0</v>
      </c>
      <c r="K17" s="318">
        <v>0</v>
      </c>
      <c r="L17" s="319">
        <v>0</v>
      </c>
      <c r="M17" s="320">
        <v>0</v>
      </c>
      <c r="N17" s="192">
        <f t="shared" si="1"/>
        <v>3914.4010029999995</v>
      </c>
      <c r="P17" s="164"/>
      <c r="Q17" s="128"/>
      <c r="R17" s="128"/>
      <c r="S17" s="128"/>
      <c r="T17" s="128"/>
      <c r="U17" s="121"/>
    </row>
    <row r="18" spans="1:21" x14ac:dyDescent="0.2">
      <c r="A18" s="169" t="s">
        <v>34</v>
      </c>
      <c r="B18" s="285">
        <v>48.16986</v>
      </c>
      <c r="C18" s="272">
        <v>31.518058</v>
      </c>
      <c r="D18" s="286">
        <v>36.587154000000005</v>
      </c>
      <c r="E18" s="299">
        <v>3.8417129999999999</v>
      </c>
      <c r="F18" s="299">
        <v>3.107726</v>
      </c>
      <c r="G18" s="299">
        <v>11.140400000000001</v>
      </c>
      <c r="H18" s="318">
        <v>0</v>
      </c>
      <c r="I18" s="319">
        <v>0</v>
      </c>
      <c r="J18" s="320">
        <v>0</v>
      </c>
      <c r="K18" s="318">
        <v>0</v>
      </c>
      <c r="L18" s="319">
        <v>0</v>
      </c>
      <c r="M18" s="320">
        <v>0</v>
      </c>
      <c r="N18" s="192">
        <f t="shared" si="1"/>
        <v>134.36491100000001</v>
      </c>
      <c r="P18" s="164"/>
      <c r="Q18" s="128"/>
      <c r="R18" s="128"/>
      <c r="S18" s="128"/>
      <c r="T18" s="128"/>
      <c r="U18" s="121"/>
    </row>
    <row r="19" spans="1:21" x14ac:dyDescent="0.2">
      <c r="A19" s="169" t="s">
        <v>33</v>
      </c>
      <c r="B19" s="285">
        <v>382.98554899999999</v>
      </c>
      <c r="C19" s="272">
        <v>324.60856499999994</v>
      </c>
      <c r="D19" s="286">
        <v>327.076528</v>
      </c>
      <c r="E19" s="299">
        <v>295.2614670000001</v>
      </c>
      <c r="F19" s="299">
        <v>360.4783360835404</v>
      </c>
      <c r="G19" s="299">
        <v>287.69242559672034</v>
      </c>
      <c r="H19" s="318">
        <v>0</v>
      </c>
      <c r="I19" s="319">
        <v>0</v>
      </c>
      <c r="J19" s="320">
        <v>0</v>
      </c>
      <c r="K19" s="318">
        <v>0</v>
      </c>
      <c r="L19" s="319">
        <v>0</v>
      </c>
      <c r="M19" s="320">
        <v>0</v>
      </c>
      <c r="N19" s="192">
        <f t="shared" si="1"/>
        <v>1978.1028706802608</v>
      </c>
      <c r="P19" s="164"/>
      <c r="Q19" s="128"/>
      <c r="R19" s="128"/>
      <c r="S19" s="128"/>
      <c r="T19" s="128"/>
      <c r="U19" s="121"/>
    </row>
    <row r="20" spans="1:21" x14ac:dyDescent="0.2">
      <c r="A20" s="169" t="s">
        <v>32</v>
      </c>
      <c r="B20" s="285">
        <v>942.02920399999982</v>
      </c>
      <c r="C20" s="272">
        <v>784.75839299999984</v>
      </c>
      <c r="D20" s="286">
        <v>778.51861900000006</v>
      </c>
      <c r="E20" s="299">
        <v>779.50199899999996</v>
      </c>
      <c r="F20" s="299">
        <v>697.21147500000006</v>
      </c>
      <c r="G20" s="299">
        <v>612.75566200000003</v>
      </c>
      <c r="H20" s="318">
        <v>0</v>
      </c>
      <c r="I20" s="319">
        <v>0</v>
      </c>
      <c r="J20" s="320">
        <v>0</v>
      </c>
      <c r="K20" s="318">
        <v>0</v>
      </c>
      <c r="L20" s="319">
        <v>0</v>
      </c>
      <c r="M20" s="320">
        <v>0</v>
      </c>
      <c r="N20" s="192">
        <f t="shared" si="1"/>
        <v>4594.7753519999997</v>
      </c>
      <c r="P20" s="164"/>
      <c r="Q20" s="128"/>
      <c r="R20" s="128"/>
      <c r="S20" s="128"/>
      <c r="T20" s="128"/>
      <c r="U20" s="121"/>
    </row>
    <row r="21" spans="1:21" x14ac:dyDescent="0.2">
      <c r="A21" s="169" t="s">
        <v>3</v>
      </c>
      <c r="B21" s="285">
        <v>0</v>
      </c>
      <c r="C21" s="272">
        <v>0</v>
      </c>
      <c r="D21" s="286">
        <v>0</v>
      </c>
      <c r="E21" s="299">
        <v>0</v>
      </c>
      <c r="F21" s="299">
        <v>0</v>
      </c>
      <c r="G21" s="299">
        <v>0</v>
      </c>
      <c r="H21" s="318">
        <v>0</v>
      </c>
      <c r="I21" s="319">
        <v>0</v>
      </c>
      <c r="J21" s="320">
        <v>0</v>
      </c>
      <c r="K21" s="318">
        <v>0</v>
      </c>
      <c r="L21" s="319">
        <v>0</v>
      </c>
      <c r="M21" s="320">
        <v>0</v>
      </c>
      <c r="N21" s="192">
        <f t="shared" si="1"/>
        <v>0</v>
      </c>
      <c r="P21" s="164"/>
      <c r="Q21" s="128"/>
      <c r="R21" s="128"/>
      <c r="S21" s="128"/>
      <c r="T21" s="128"/>
      <c r="U21" s="121"/>
    </row>
    <row r="22" spans="1:21" x14ac:dyDescent="0.2">
      <c r="A22" s="169" t="s">
        <v>31</v>
      </c>
      <c r="B22" s="285">
        <v>147.87545800000004</v>
      </c>
      <c r="C22" s="272">
        <v>103.64763599999998</v>
      </c>
      <c r="D22" s="286">
        <v>94.163931999999974</v>
      </c>
      <c r="E22" s="299">
        <v>57.573658999999999</v>
      </c>
      <c r="F22" s="299">
        <v>10.369664</v>
      </c>
      <c r="G22" s="299">
        <v>4.5854009999999992</v>
      </c>
      <c r="H22" s="318">
        <v>0</v>
      </c>
      <c r="I22" s="319">
        <v>0</v>
      </c>
      <c r="J22" s="320">
        <v>0</v>
      </c>
      <c r="K22" s="318">
        <v>0</v>
      </c>
      <c r="L22" s="319">
        <v>0</v>
      </c>
      <c r="M22" s="320">
        <v>0</v>
      </c>
      <c r="N22" s="192">
        <f t="shared" si="1"/>
        <v>418.21575000000001</v>
      </c>
      <c r="P22" s="164"/>
      <c r="Q22" s="128"/>
      <c r="R22" s="128"/>
      <c r="S22" s="128"/>
      <c r="T22" s="128"/>
      <c r="U22" s="121"/>
    </row>
    <row r="23" spans="1:21" x14ac:dyDescent="0.2">
      <c r="A23" s="169" t="s">
        <v>30</v>
      </c>
      <c r="B23" s="285">
        <v>4120.0826230879075</v>
      </c>
      <c r="C23" s="272">
        <v>3262.9988326045136</v>
      </c>
      <c r="D23" s="286">
        <v>3309.8209927815592</v>
      </c>
      <c r="E23" s="299">
        <v>2599.3707953399339</v>
      </c>
      <c r="F23" s="299">
        <v>1417.9188830878131</v>
      </c>
      <c r="G23" s="299">
        <v>1156.2403458134636</v>
      </c>
      <c r="H23" s="318">
        <v>0</v>
      </c>
      <c r="I23" s="319">
        <v>0</v>
      </c>
      <c r="J23" s="320">
        <v>0</v>
      </c>
      <c r="K23" s="318">
        <v>0</v>
      </c>
      <c r="L23" s="319">
        <v>0</v>
      </c>
      <c r="M23" s="320">
        <v>0</v>
      </c>
      <c r="N23" s="192">
        <f t="shared" si="1"/>
        <v>15866.432472715191</v>
      </c>
      <c r="P23" s="167"/>
      <c r="Q23" s="128"/>
      <c r="R23" s="128"/>
      <c r="S23" s="128"/>
      <c r="T23" s="128"/>
      <c r="U23" s="121"/>
    </row>
    <row r="24" spans="1:21" s="77" customFormat="1" ht="10.199999999999999" x14ac:dyDescent="0.2">
      <c r="A24" s="193"/>
      <c r="B24" s="4"/>
      <c r="C24" s="4"/>
      <c r="D24" s="4"/>
      <c r="E24" s="4"/>
      <c r="F24" s="4"/>
      <c r="G24" s="4"/>
      <c r="H24" s="4"/>
      <c r="I24" s="4"/>
      <c r="J24" s="4"/>
      <c r="K24" s="4"/>
      <c r="L24" s="4"/>
      <c r="M24" s="4"/>
      <c r="N24" s="3"/>
      <c r="P24" s="138"/>
      <c r="Q24" s="138"/>
      <c r="R24" s="138"/>
      <c r="S24" s="138"/>
      <c r="T24" s="138"/>
      <c r="U24" s="141"/>
    </row>
    <row r="25" spans="1:21" x14ac:dyDescent="0.2">
      <c r="A25" s="119" t="s">
        <v>40</v>
      </c>
      <c r="B25" s="25">
        <v>12148.974806000002</v>
      </c>
      <c r="C25" s="7"/>
      <c r="D25" s="7"/>
      <c r="E25" s="7"/>
      <c r="F25" s="7"/>
      <c r="G25" s="7"/>
      <c r="H25" s="7"/>
      <c r="I25" s="7"/>
      <c r="J25" s="7"/>
      <c r="K25" s="7"/>
      <c r="L25" s="7"/>
      <c r="M25" s="7"/>
    </row>
    <row r="26" spans="1:21" x14ac:dyDescent="0.2">
      <c r="A26" s="119" t="s">
        <v>39</v>
      </c>
      <c r="B26" s="25">
        <v>2163.212931</v>
      </c>
    </row>
    <row r="27" spans="1:21" x14ac:dyDescent="0.2">
      <c r="A27" s="119" t="s">
        <v>38</v>
      </c>
      <c r="B27" s="25">
        <v>7167.091586999999</v>
      </c>
      <c r="C27" s="78"/>
      <c r="D27" s="78"/>
      <c r="E27" s="78"/>
      <c r="F27" s="78"/>
      <c r="G27" s="78"/>
      <c r="H27" s="78"/>
      <c r="I27" s="78"/>
      <c r="J27" s="78"/>
      <c r="K27" s="78"/>
      <c r="L27" s="78"/>
      <c r="M27" s="78"/>
      <c r="N27" s="78"/>
    </row>
    <row r="28" spans="1:21" x14ac:dyDescent="0.2">
      <c r="A28" s="119" t="s">
        <v>60</v>
      </c>
      <c r="B28" s="25">
        <v>24.980197999999998</v>
      </c>
      <c r="C28" s="78"/>
      <c r="D28" s="78"/>
      <c r="E28" s="78"/>
      <c r="F28" s="78"/>
      <c r="G28" s="78"/>
      <c r="H28" s="78"/>
      <c r="I28" s="78"/>
      <c r="J28" s="78"/>
      <c r="K28" s="78"/>
      <c r="L28" s="78"/>
      <c r="M28" s="78"/>
      <c r="N28" s="78"/>
    </row>
    <row r="29" spans="1:21" x14ac:dyDescent="0.2">
      <c r="A29" s="119" t="s">
        <v>61</v>
      </c>
      <c r="B29" s="25">
        <v>9.2270499999999984</v>
      </c>
    </row>
    <row r="30" spans="1:21" x14ac:dyDescent="0.2">
      <c r="A30" s="119" t="s">
        <v>62</v>
      </c>
      <c r="B30" s="25">
        <v>0.37328</v>
      </c>
    </row>
    <row r="31" spans="1:21" x14ac:dyDescent="0.2">
      <c r="A31" s="119" t="s">
        <v>37</v>
      </c>
      <c r="B31" s="25">
        <v>32885.452040999997</v>
      </c>
    </row>
    <row r="32" spans="1:21" x14ac:dyDescent="0.2">
      <c r="A32" s="119" t="s">
        <v>72</v>
      </c>
      <c r="B32" s="25">
        <v>495.25400000000002</v>
      </c>
    </row>
    <row r="33" spans="1:2" x14ac:dyDescent="0.2">
      <c r="A33" s="119" t="s">
        <v>36</v>
      </c>
      <c r="B33" s="25">
        <v>0</v>
      </c>
    </row>
    <row r="34" spans="1:2" x14ac:dyDescent="0.2">
      <c r="A34" s="119" t="s">
        <v>35</v>
      </c>
      <c r="B34" s="25">
        <v>3914.4010029999995</v>
      </c>
    </row>
    <row r="35" spans="1:2" x14ac:dyDescent="0.2">
      <c r="A35" s="119" t="s">
        <v>34</v>
      </c>
      <c r="B35" s="25">
        <v>134.36491100000001</v>
      </c>
    </row>
    <row r="36" spans="1:2" x14ac:dyDescent="0.2">
      <c r="A36" s="119" t="s">
        <v>33</v>
      </c>
      <c r="B36" s="25">
        <v>1978.1028706802608</v>
      </c>
    </row>
    <row r="37" spans="1:2" x14ac:dyDescent="0.2">
      <c r="A37" s="119" t="s">
        <v>32</v>
      </c>
      <c r="B37" s="25">
        <v>4594.7753519999997</v>
      </c>
    </row>
    <row r="38" spans="1:2" x14ac:dyDescent="0.2">
      <c r="A38" s="119" t="s">
        <v>3</v>
      </c>
      <c r="B38" s="25">
        <v>0</v>
      </c>
    </row>
    <row r="39" spans="1:2" x14ac:dyDescent="0.2">
      <c r="A39" s="119" t="s">
        <v>31</v>
      </c>
      <c r="B39" s="25">
        <v>418.21575000000001</v>
      </c>
    </row>
    <row r="40" spans="1:2" x14ac:dyDescent="0.2">
      <c r="A40" s="119" t="s">
        <v>30</v>
      </c>
      <c r="B40" s="25">
        <v>15866.432472715191</v>
      </c>
    </row>
  </sheetData>
  <mergeCells count="11">
    <mergeCell ref="N6:N7"/>
    <mergeCell ref="A6:A7"/>
    <mergeCell ref="B6:D6"/>
    <mergeCell ref="E6:G6"/>
    <mergeCell ref="H6:J6"/>
    <mergeCell ref="K6:M6"/>
    <mergeCell ref="A4:A5"/>
    <mergeCell ref="B4:D4"/>
    <mergeCell ref="E4:G4"/>
    <mergeCell ref="H4:J4"/>
    <mergeCell ref="K4:M4"/>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5"/>
  <dimension ref="A1:U35"/>
  <sheetViews>
    <sheetView showGridLines="0" view="pageBreakPreview" zoomScaleNormal="70" zoomScaleSheetLayoutView="100" workbookViewId="0">
      <selection activeCell="E5" sqref="E5:G5"/>
    </sheetView>
  </sheetViews>
  <sheetFormatPr defaultColWidth="9.109375" defaultRowHeight="11.4" x14ac:dyDescent="0.2"/>
  <cols>
    <col min="1" max="1" width="18.88671875" style="7" customWidth="1"/>
    <col min="2" max="13" width="9.5546875" style="7" customWidth="1"/>
    <col min="14" max="14" width="10.44140625" style="7" customWidth="1"/>
    <col min="15" max="16384" width="9.109375" style="7"/>
  </cols>
  <sheetData>
    <row r="1" spans="1:21" ht="17.399999999999999" x14ac:dyDescent="0.3">
      <c r="A1" s="241" t="s">
        <v>251</v>
      </c>
      <c r="N1" s="245" t="str">
        <f>'3'!N1</f>
        <v>II. čtvrtletí 2022</v>
      </c>
    </row>
    <row r="2" spans="1:21" ht="6" customHeight="1" x14ac:dyDescent="0.2"/>
    <row r="3" spans="1:21" ht="12" x14ac:dyDescent="0.2">
      <c r="A3" s="367">
        <v>2022</v>
      </c>
      <c r="B3" s="368" t="s">
        <v>42</v>
      </c>
      <c r="C3" s="369"/>
      <c r="D3" s="370"/>
      <c r="E3" s="368" t="s">
        <v>43</v>
      </c>
      <c r="F3" s="369"/>
      <c r="G3" s="370"/>
      <c r="H3" s="368" t="s">
        <v>44</v>
      </c>
      <c r="I3" s="369"/>
      <c r="J3" s="370"/>
      <c r="K3" s="368" t="s">
        <v>45</v>
      </c>
      <c r="L3" s="369"/>
      <c r="M3" s="370"/>
      <c r="N3" s="212" t="s">
        <v>7</v>
      </c>
    </row>
    <row r="4" spans="1:21" ht="12" x14ac:dyDescent="0.2">
      <c r="A4" s="367"/>
      <c r="B4" s="283" t="s">
        <v>8</v>
      </c>
      <c r="C4" s="273" t="s">
        <v>9</v>
      </c>
      <c r="D4" s="284" t="s">
        <v>10</v>
      </c>
      <c r="E4" s="283" t="s">
        <v>11</v>
      </c>
      <c r="F4" s="273" t="s">
        <v>12</v>
      </c>
      <c r="G4" s="284" t="s">
        <v>13</v>
      </c>
      <c r="H4" s="283" t="s">
        <v>14</v>
      </c>
      <c r="I4" s="273" t="s">
        <v>15</v>
      </c>
      <c r="J4" s="284" t="s">
        <v>16</v>
      </c>
      <c r="K4" s="283" t="s">
        <v>17</v>
      </c>
      <c r="L4" s="273" t="s">
        <v>18</v>
      </c>
      <c r="M4" s="284" t="s">
        <v>19</v>
      </c>
      <c r="N4" s="197"/>
    </row>
    <row r="5" spans="1:21" ht="12" x14ac:dyDescent="0.2">
      <c r="A5" s="375" t="s">
        <v>59</v>
      </c>
      <c r="B5" s="376">
        <f>SUM(B6:D6)</f>
        <v>51255.612526473982</v>
      </c>
      <c r="C5" s="377"/>
      <c r="D5" s="378"/>
      <c r="E5" s="376">
        <f t="shared" ref="E5" si="0">SUM(E6:G6)</f>
        <v>30545.245725921472</v>
      </c>
      <c r="F5" s="377"/>
      <c r="G5" s="378"/>
      <c r="H5" s="379">
        <f t="shared" ref="H5" si="1">SUM(H6:J6)</f>
        <v>0</v>
      </c>
      <c r="I5" s="380"/>
      <c r="J5" s="381"/>
      <c r="K5" s="379">
        <f t="shared" ref="K5" si="2">SUM(K6:M6)</f>
        <v>0</v>
      </c>
      <c r="L5" s="380"/>
      <c r="M5" s="381"/>
      <c r="N5" s="362">
        <f>SUM(N7:N20)</f>
        <v>81800.858252395454</v>
      </c>
    </row>
    <row r="6" spans="1:21" ht="12" x14ac:dyDescent="0.2">
      <c r="A6" s="375"/>
      <c r="B6" s="287">
        <f>SUM(B7:B20)</f>
        <v>19302.294896087908</v>
      </c>
      <c r="C6" s="271">
        <f t="shared" ref="C6:M6" si="3">SUM(C7:C20)</f>
        <v>15771.237833604511</v>
      </c>
      <c r="D6" s="288">
        <f t="shared" si="3"/>
        <v>16182.079796781562</v>
      </c>
      <c r="E6" s="303">
        <f t="shared" si="3"/>
        <v>13377.265922339935</v>
      </c>
      <c r="F6" s="353">
        <f t="shared" si="3"/>
        <v>9306.2449631713534</v>
      </c>
      <c r="G6" s="288">
        <f t="shared" si="3"/>
        <v>7861.7348404101849</v>
      </c>
      <c r="H6" s="322">
        <f t="shared" si="3"/>
        <v>0</v>
      </c>
      <c r="I6" s="321">
        <f t="shared" si="3"/>
        <v>0</v>
      </c>
      <c r="J6" s="323">
        <f t="shared" si="3"/>
        <v>0</v>
      </c>
      <c r="K6" s="322">
        <f t="shared" si="3"/>
        <v>0</v>
      </c>
      <c r="L6" s="321">
        <f t="shared" si="3"/>
        <v>0</v>
      </c>
      <c r="M6" s="323">
        <f t="shared" si="3"/>
        <v>0</v>
      </c>
      <c r="N6" s="362"/>
      <c r="P6" s="134"/>
      <c r="Q6" s="134"/>
      <c r="R6" s="134"/>
      <c r="S6" s="134"/>
      <c r="T6" s="134"/>
    </row>
    <row r="7" spans="1:21" x14ac:dyDescent="0.2">
      <c r="A7" s="169" t="s">
        <v>129</v>
      </c>
      <c r="B7" s="285">
        <v>685.68585900000005</v>
      </c>
      <c r="C7" s="272">
        <v>563.04899799999987</v>
      </c>
      <c r="D7" s="286">
        <v>565.45731500000022</v>
      </c>
      <c r="E7" s="301">
        <v>451.21502800000007</v>
      </c>
      <c r="F7" s="299">
        <v>246.489172</v>
      </c>
      <c r="G7" s="286">
        <v>205.42618100000004</v>
      </c>
      <c r="H7" s="318">
        <v>0</v>
      </c>
      <c r="I7" s="319">
        <v>0</v>
      </c>
      <c r="J7" s="320">
        <v>0</v>
      </c>
      <c r="K7" s="318">
        <v>0</v>
      </c>
      <c r="L7" s="319">
        <v>0</v>
      </c>
      <c r="M7" s="320">
        <v>0</v>
      </c>
      <c r="N7" s="192">
        <f>SUM(B7:M7)</f>
        <v>2717.322553</v>
      </c>
      <c r="P7" s="41"/>
      <c r="Q7" s="128"/>
      <c r="R7" s="128"/>
      <c r="S7" s="128"/>
      <c r="T7" s="128"/>
      <c r="U7" s="121"/>
    </row>
    <row r="8" spans="1:21" x14ac:dyDescent="0.2">
      <c r="A8" s="169" t="s">
        <v>99</v>
      </c>
      <c r="B8" s="285">
        <v>957.16605600000014</v>
      </c>
      <c r="C8" s="272">
        <v>785.94108700000038</v>
      </c>
      <c r="D8" s="286">
        <v>827.88881399999968</v>
      </c>
      <c r="E8" s="301">
        <v>672.92420899999968</v>
      </c>
      <c r="F8" s="299">
        <v>409.42845800000003</v>
      </c>
      <c r="G8" s="286">
        <v>291.71522700000008</v>
      </c>
      <c r="H8" s="318">
        <v>0</v>
      </c>
      <c r="I8" s="319">
        <v>0</v>
      </c>
      <c r="J8" s="320">
        <v>0</v>
      </c>
      <c r="K8" s="318">
        <v>0</v>
      </c>
      <c r="L8" s="319">
        <v>0</v>
      </c>
      <c r="M8" s="320">
        <v>0</v>
      </c>
      <c r="N8" s="192">
        <f t="shared" ref="N8:N20" si="4">SUM(B8:M8)</f>
        <v>3945.0638509999999</v>
      </c>
      <c r="P8" s="41"/>
      <c r="Q8" s="128"/>
      <c r="R8" s="128"/>
      <c r="S8" s="128"/>
      <c r="T8" s="128"/>
      <c r="U8" s="121"/>
    </row>
    <row r="9" spans="1:21" x14ac:dyDescent="0.2">
      <c r="A9" s="169" t="s">
        <v>100</v>
      </c>
      <c r="B9" s="285">
        <v>1054.758149</v>
      </c>
      <c r="C9" s="272">
        <v>830.44210999999996</v>
      </c>
      <c r="D9" s="286">
        <v>853.5081909999999</v>
      </c>
      <c r="E9" s="301">
        <v>629.07055300000025</v>
      </c>
      <c r="F9" s="299">
        <v>347.54256499999985</v>
      </c>
      <c r="G9" s="286">
        <v>282.91913999999997</v>
      </c>
      <c r="H9" s="318">
        <v>0</v>
      </c>
      <c r="I9" s="319">
        <v>0</v>
      </c>
      <c r="J9" s="320">
        <v>0</v>
      </c>
      <c r="K9" s="318">
        <v>0</v>
      </c>
      <c r="L9" s="319">
        <v>0</v>
      </c>
      <c r="M9" s="320">
        <v>0</v>
      </c>
      <c r="N9" s="192">
        <f t="shared" si="4"/>
        <v>3998.2407080000003</v>
      </c>
      <c r="P9" s="41"/>
      <c r="Q9" s="128"/>
      <c r="R9" s="128"/>
      <c r="S9" s="128"/>
      <c r="T9" s="128"/>
      <c r="U9" s="121"/>
    </row>
    <row r="10" spans="1:21" x14ac:dyDescent="0.2">
      <c r="A10" s="169" t="s">
        <v>101</v>
      </c>
      <c r="B10" s="285">
        <v>1099.1723939999999</v>
      </c>
      <c r="C10" s="272">
        <v>1011.0654139999998</v>
      </c>
      <c r="D10" s="286">
        <v>1069.6539819999996</v>
      </c>
      <c r="E10" s="301">
        <v>968.230728</v>
      </c>
      <c r="F10" s="299">
        <v>760.40894200000014</v>
      </c>
      <c r="G10" s="286">
        <v>619.14474899999993</v>
      </c>
      <c r="H10" s="318">
        <v>0</v>
      </c>
      <c r="I10" s="319">
        <v>0</v>
      </c>
      <c r="J10" s="320">
        <v>0</v>
      </c>
      <c r="K10" s="318">
        <v>0</v>
      </c>
      <c r="L10" s="319">
        <v>0</v>
      </c>
      <c r="M10" s="320">
        <v>0</v>
      </c>
      <c r="N10" s="192">
        <f t="shared" si="4"/>
        <v>5527.6762090000002</v>
      </c>
      <c r="P10" s="41"/>
      <c r="Q10" s="128"/>
      <c r="R10" s="128"/>
      <c r="S10" s="128"/>
      <c r="T10" s="128"/>
      <c r="U10" s="121"/>
    </row>
    <row r="11" spans="1:21" x14ac:dyDescent="0.2">
      <c r="A11" s="169" t="s">
        <v>128</v>
      </c>
      <c r="B11" s="285">
        <v>448.07759664179758</v>
      </c>
      <c r="C11" s="272">
        <v>380.9387221759568</v>
      </c>
      <c r="D11" s="286">
        <v>396.64191047496257</v>
      </c>
      <c r="E11" s="301">
        <v>294.57359709181594</v>
      </c>
      <c r="F11" s="299">
        <v>192.11576579163923</v>
      </c>
      <c r="G11" s="286">
        <v>178.193754504818</v>
      </c>
      <c r="H11" s="318">
        <v>0</v>
      </c>
      <c r="I11" s="319">
        <v>0</v>
      </c>
      <c r="J11" s="320">
        <v>0</v>
      </c>
      <c r="K11" s="318">
        <v>0</v>
      </c>
      <c r="L11" s="319">
        <v>0</v>
      </c>
      <c r="M11" s="320">
        <v>0</v>
      </c>
      <c r="N11" s="192">
        <f t="shared" si="4"/>
        <v>1890.54134668099</v>
      </c>
      <c r="P11" s="41"/>
      <c r="Q11" s="128"/>
      <c r="R11" s="128"/>
      <c r="S11" s="128"/>
      <c r="T11" s="128"/>
      <c r="U11" s="121"/>
    </row>
    <row r="12" spans="1:21" x14ac:dyDescent="0.2">
      <c r="A12" s="169" t="s">
        <v>102</v>
      </c>
      <c r="B12" s="285">
        <v>614.57520442794237</v>
      </c>
      <c r="C12" s="272">
        <v>437.15222549065186</v>
      </c>
      <c r="D12" s="286">
        <v>443.49601899999999</v>
      </c>
      <c r="E12" s="301">
        <v>368.06787999999989</v>
      </c>
      <c r="F12" s="299">
        <v>238.66715200000002</v>
      </c>
      <c r="G12" s="286">
        <v>201.28976700000004</v>
      </c>
      <c r="H12" s="318">
        <v>0</v>
      </c>
      <c r="I12" s="319">
        <v>0</v>
      </c>
      <c r="J12" s="320">
        <v>0</v>
      </c>
      <c r="K12" s="318">
        <v>0</v>
      </c>
      <c r="L12" s="319">
        <v>0</v>
      </c>
      <c r="M12" s="320">
        <v>0</v>
      </c>
      <c r="N12" s="192">
        <f t="shared" si="4"/>
        <v>2303.2482479185942</v>
      </c>
      <c r="P12" s="41"/>
      <c r="Q12" s="128"/>
      <c r="R12" s="128"/>
      <c r="S12" s="128"/>
      <c r="T12" s="128"/>
      <c r="U12" s="121"/>
    </row>
    <row r="13" spans="1:21" x14ac:dyDescent="0.2">
      <c r="A13" s="169" t="s">
        <v>103</v>
      </c>
      <c r="B13" s="285">
        <v>334.99903499999994</v>
      </c>
      <c r="C13" s="272">
        <v>280.09290400000003</v>
      </c>
      <c r="D13" s="286">
        <v>271.17602999999997</v>
      </c>
      <c r="E13" s="301">
        <v>216.43098599999996</v>
      </c>
      <c r="F13" s="299">
        <v>124.36255500000001</v>
      </c>
      <c r="G13" s="286">
        <v>72.330225000000013</v>
      </c>
      <c r="H13" s="318">
        <v>0</v>
      </c>
      <c r="I13" s="319">
        <v>0</v>
      </c>
      <c r="J13" s="320">
        <v>0</v>
      </c>
      <c r="K13" s="318">
        <v>0</v>
      </c>
      <c r="L13" s="319">
        <v>0</v>
      </c>
      <c r="M13" s="320">
        <v>0</v>
      </c>
      <c r="N13" s="192">
        <f t="shared" si="4"/>
        <v>1299.3917349999997</v>
      </c>
      <c r="P13" s="41"/>
      <c r="Q13" s="128"/>
      <c r="R13" s="128"/>
      <c r="S13" s="128"/>
      <c r="T13" s="128"/>
      <c r="U13" s="121"/>
    </row>
    <row r="14" spans="1:21" x14ac:dyDescent="0.2">
      <c r="A14" s="169" t="s">
        <v>104</v>
      </c>
      <c r="B14" s="285">
        <v>3741.2785640000029</v>
      </c>
      <c r="C14" s="272">
        <v>2995.5558029999984</v>
      </c>
      <c r="D14" s="286">
        <v>3200.6756300000002</v>
      </c>
      <c r="E14" s="301">
        <v>2751.9635539999999</v>
      </c>
      <c r="F14" s="299">
        <v>1981.9067490000004</v>
      </c>
      <c r="G14" s="286">
        <v>1726.3452079999995</v>
      </c>
      <c r="H14" s="318">
        <v>0</v>
      </c>
      <c r="I14" s="319">
        <v>0</v>
      </c>
      <c r="J14" s="320">
        <v>0</v>
      </c>
      <c r="K14" s="318">
        <v>0</v>
      </c>
      <c r="L14" s="319">
        <v>0</v>
      </c>
      <c r="M14" s="320">
        <v>0</v>
      </c>
      <c r="N14" s="192">
        <f t="shared" si="4"/>
        <v>16397.725508</v>
      </c>
      <c r="P14" s="41"/>
      <c r="Q14" s="128"/>
      <c r="R14" s="128"/>
      <c r="S14" s="128"/>
      <c r="T14" s="128"/>
      <c r="U14" s="143"/>
    </row>
    <row r="15" spans="1:21" x14ac:dyDescent="0.2">
      <c r="A15" s="169" t="s">
        <v>105</v>
      </c>
      <c r="B15" s="285">
        <v>889.82469200000003</v>
      </c>
      <c r="C15" s="272">
        <v>652.70693100000005</v>
      </c>
      <c r="D15" s="286">
        <v>666.46068800000012</v>
      </c>
      <c r="E15" s="301">
        <v>529.03709499999991</v>
      </c>
      <c r="F15" s="299">
        <v>361.22334999999998</v>
      </c>
      <c r="G15" s="286">
        <v>311.86689399999995</v>
      </c>
      <c r="H15" s="318">
        <v>0</v>
      </c>
      <c r="I15" s="319">
        <v>0</v>
      </c>
      <c r="J15" s="320">
        <v>0</v>
      </c>
      <c r="K15" s="318">
        <v>0</v>
      </c>
      <c r="L15" s="319">
        <v>0</v>
      </c>
      <c r="M15" s="320">
        <v>0</v>
      </c>
      <c r="N15" s="192">
        <f t="shared" si="4"/>
        <v>3411.1196499999996</v>
      </c>
      <c r="P15" s="41"/>
      <c r="Q15" s="128"/>
      <c r="R15" s="128"/>
      <c r="S15" s="128"/>
      <c r="T15" s="128"/>
      <c r="U15" s="121"/>
    </row>
    <row r="16" spans="1:21" x14ac:dyDescent="0.2">
      <c r="A16" s="169" t="s">
        <v>106</v>
      </c>
      <c r="B16" s="285">
        <v>933.32962751696618</v>
      </c>
      <c r="C16" s="272">
        <v>755.23049579771964</v>
      </c>
      <c r="D16" s="286">
        <v>768.39075336547023</v>
      </c>
      <c r="E16" s="301">
        <v>607.06987290645702</v>
      </c>
      <c r="F16" s="299">
        <v>306.45377643572618</v>
      </c>
      <c r="G16" s="286">
        <v>246.12635217421683</v>
      </c>
      <c r="H16" s="318">
        <v>0</v>
      </c>
      <c r="I16" s="319">
        <v>0</v>
      </c>
      <c r="J16" s="320">
        <v>0</v>
      </c>
      <c r="K16" s="318">
        <v>0</v>
      </c>
      <c r="L16" s="319">
        <v>0</v>
      </c>
      <c r="M16" s="320">
        <v>0</v>
      </c>
      <c r="N16" s="192">
        <f t="shared" si="4"/>
        <v>3616.6008781965556</v>
      </c>
      <c r="P16" s="41"/>
      <c r="Q16" s="128"/>
      <c r="R16" s="128"/>
      <c r="S16" s="128"/>
      <c r="T16" s="128"/>
      <c r="U16" s="121"/>
    </row>
    <row r="17" spans="1:21" x14ac:dyDescent="0.2">
      <c r="A17" s="169" t="s">
        <v>107</v>
      </c>
      <c r="B17" s="285">
        <v>793.85737750119927</v>
      </c>
      <c r="C17" s="272">
        <v>651.15673348857774</v>
      </c>
      <c r="D17" s="286">
        <v>669.98945181942941</v>
      </c>
      <c r="E17" s="301">
        <v>521.82819834165969</v>
      </c>
      <c r="F17" s="299">
        <v>274.06420194398652</v>
      </c>
      <c r="G17" s="286">
        <v>224.41229273114959</v>
      </c>
      <c r="H17" s="318">
        <v>0</v>
      </c>
      <c r="I17" s="319">
        <v>0</v>
      </c>
      <c r="J17" s="320">
        <v>0</v>
      </c>
      <c r="K17" s="318">
        <v>0</v>
      </c>
      <c r="L17" s="319">
        <v>0</v>
      </c>
      <c r="M17" s="320">
        <v>0</v>
      </c>
      <c r="N17" s="192">
        <f t="shared" si="4"/>
        <v>3135.3082558260021</v>
      </c>
      <c r="P17" s="41"/>
      <c r="Q17" s="128"/>
      <c r="R17" s="128"/>
      <c r="S17" s="128"/>
      <c r="T17" s="128"/>
      <c r="U17" s="121"/>
    </row>
    <row r="18" spans="1:21" x14ac:dyDescent="0.2">
      <c r="A18" s="169" t="s">
        <v>108</v>
      </c>
      <c r="B18" s="285">
        <v>3453.3394149999995</v>
      </c>
      <c r="C18" s="272">
        <v>2755.9194036516064</v>
      </c>
      <c r="D18" s="286">
        <v>2588.6387841216974</v>
      </c>
      <c r="E18" s="301">
        <v>2101.1194969999997</v>
      </c>
      <c r="F18" s="299">
        <v>1483.4335350000003</v>
      </c>
      <c r="G18" s="286">
        <v>1274.4930980000001</v>
      </c>
      <c r="H18" s="318">
        <v>0</v>
      </c>
      <c r="I18" s="319">
        <v>0</v>
      </c>
      <c r="J18" s="320">
        <v>0</v>
      </c>
      <c r="K18" s="318">
        <v>0</v>
      </c>
      <c r="L18" s="319">
        <v>0</v>
      </c>
      <c r="M18" s="320">
        <v>0</v>
      </c>
      <c r="N18" s="192">
        <f t="shared" si="4"/>
        <v>13656.943732773305</v>
      </c>
      <c r="P18" s="41"/>
      <c r="Q18" s="128"/>
      <c r="R18" s="128"/>
      <c r="S18" s="128"/>
      <c r="T18" s="128"/>
      <c r="U18" s="121"/>
    </row>
    <row r="19" spans="1:21" x14ac:dyDescent="0.2">
      <c r="A19" s="169" t="s">
        <v>109</v>
      </c>
      <c r="B19" s="285">
        <v>3406.2016220000005</v>
      </c>
      <c r="C19" s="272">
        <v>2943.5065019999988</v>
      </c>
      <c r="D19" s="286">
        <v>3076.9218300000007</v>
      </c>
      <c r="E19" s="301">
        <v>2676.636544</v>
      </c>
      <c r="F19" s="299">
        <v>2174.6696330000004</v>
      </c>
      <c r="G19" s="286">
        <v>1857.5699230000007</v>
      </c>
      <c r="H19" s="318">
        <v>0</v>
      </c>
      <c r="I19" s="319">
        <v>0</v>
      </c>
      <c r="J19" s="320">
        <v>0</v>
      </c>
      <c r="K19" s="318">
        <v>0</v>
      </c>
      <c r="L19" s="319">
        <v>0</v>
      </c>
      <c r="M19" s="320">
        <v>0</v>
      </c>
      <c r="N19" s="192">
        <f t="shared" si="4"/>
        <v>16135.506054000003</v>
      </c>
      <c r="P19" s="41"/>
      <c r="Q19" s="128"/>
      <c r="R19" s="128"/>
      <c r="S19" s="128"/>
      <c r="T19" s="128"/>
      <c r="U19" s="143"/>
    </row>
    <row r="20" spans="1:21" x14ac:dyDescent="0.2">
      <c r="A20" s="169" t="s">
        <v>110</v>
      </c>
      <c r="B20" s="285">
        <v>890.02930400000025</v>
      </c>
      <c r="C20" s="272">
        <v>728.48050400000022</v>
      </c>
      <c r="D20" s="286">
        <v>783.18039800000031</v>
      </c>
      <c r="E20" s="301">
        <v>589.09818000000007</v>
      </c>
      <c r="F20" s="299">
        <v>405.47910800000005</v>
      </c>
      <c r="G20" s="286">
        <v>369.90202900000003</v>
      </c>
      <c r="H20" s="318">
        <v>0</v>
      </c>
      <c r="I20" s="319">
        <v>0</v>
      </c>
      <c r="J20" s="320">
        <v>0</v>
      </c>
      <c r="K20" s="318">
        <v>0</v>
      </c>
      <c r="L20" s="319">
        <v>0</v>
      </c>
      <c r="M20" s="320">
        <v>0</v>
      </c>
      <c r="N20" s="192">
        <f t="shared" si="4"/>
        <v>3766.1695230000005</v>
      </c>
      <c r="P20" s="41"/>
      <c r="Q20" s="128"/>
      <c r="R20" s="128"/>
      <c r="S20" s="128"/>
      <c r="T20" s="128"/>
      <c r="U20" s="121"/>
    </row>
    <row r="21" spans="1:21" ht="12" x14ac:dyDescent="0.25">
      <c r="A21" s="4"/>
      <c r="N21" s="3"/>
      <c r="P21" s="137"/>
      <c r="Q21" s="137"/>
      <c r="R21" s="137"/>
      <c r="S21" s="137"/>
      <c r="T21" s="137"/>
      <c r="U21" s="142"/>
    </row>
    <row r="22" spans="1:21" x14ac:dyDescent="0.2">
      <c r="A22" s="10" t="s">
        <v>129</v>
      </c>
      <c r="B22" s="25">
        <v>2717.322553</v>
      </c>
      <c r="Q22" s="128"/>
      <c r="R22" s="128"/>
      <c r="S22" s="128"/>
      <c r="U22" s="121"/>
    </row>
    <row r="23" spans="1:21" x14ac:dyDescent="0.2">
      <c r="A23" s="10" t="s">
        <v>99</v>
      </c>
      <c r="B23" s="25">
        <v>3945.0638509999999</v>
      </c>
      <c r="U23" s="141"/>
    </row>
    <row r="24" spans="1:21" x14ac:dyDescent="0.2">
      <c r="A24" s="10" t="s">
        <v>100</v>
      </c>
      <c r="B24" s="25">
        <v>3998.2407080000003</v>
      </c>
    </row>
    <row r="25" spans="1:21" x14ac:dyDescent="0.2">
      <c r="A25" s="10" t="s">
        <v>101</v>
      </c>
      <c r="B25" s="25">
        <v>5527.6762090000002</v>
      </c>
    </row>
    <row r="26" spans="1:21" x14ac:dyDescent="0.2">
      <c r="A26" s="10" t="s">
        <v>128</v>
      </c>
      <c r="B26" s="25">
        <v>1890.54134668099</v>
      </c>
    </row>
    <row r="27" spans="1:21" x14ac:dyDescent="0.2">
      <c r="A27" s="10" t="s">
        <v>102</v>
      </c>
      <c r="B27" s="25">
        <v>2303.2482479185942</v>
      </c>
    </row>
    <row r="28" spans="1:21" x14ac:dyDescent="0.2">
      <c r="A28" s="10" t="s">
        <v>103</v>
      </c>
      <c r="B28" s="25">
        <v>1299.3917349999997</v>
      </c>
    </row>
    <row r="29" spans="1:21" x14ac:dyDescent="0.2">
      <c r="A29" s="10" t="s">
        <v>104</v>
      </c>
      <c r="B29" s="25">
        <v>16397.725508</v>
      </c>
    </row>
    <row r="30" spans="1:21" x14ac:dyDescent="0.2">
      <c r="A30" s="10" t="s">
        <v>105</v>
      </c>
      <c r="B30" s="25">
        <v>3411.1196499999996</v>
      </c>
    </row>
    <row r="31" spans="1:21" x14ac:dyDescent="0.2">
      <c r="A31" s="10" t="s">
        <v>106</v>
      </c>
      <c r="B31" s="25">
        <v>3616.6008781965556</v>
      </c>
    </row>
    <row r="32" spans="1:21" x14ac:dyDescent="0.2">
      <c r="A32" s="10" t="s">
        <v>107</v>
      </c>
      <c r="B32" s="25">
        <v>3135.3082558260021</v>
      </c>
    </row>
    <row r="33" spans="1:2" x14ac:dyDescent="0.2">
      <c r="A33" s="10" t="s">
        <v>108</v>
      </c>
      <c r="B33" s="25">
        <v>13656.943732773305</v>
      </c>
    </row>
    <row r="34" spans="1:2" x14ac:dyDescent="0.2">
      <c r="A34" s="10" t="s">
        <v>109</v>
      </c>
      <c r="B34" s="25">
        <v>16135.506054000003</v>
      </c>
    </row>
    <row r="35" spans="1:2" x14ac:dyDescent="0.2">
      <c r="A35" s="10" t="s">
        <v>110</v>
      </c>
      <c r="B35" s="25">
        <v>3766.1695230000005</v>
      </c>
    </row>
  </sheetData>
  <sortState ref="A7:N20">
    <sortCondition ref="A7"/>
  </sortState>
  <mergeCells count="11">
    <mergeCell ref="N5:N6"/>
    <mergeCell ref="A3:A4"/>
    <mergeCell ref="B3:D3"/>
    <mergeCell ref="E3:G3"/>
    <mergeCell ref="H3:J3"/>
    <mergeCell ref="K3:M3"/>
    <mergeCell ref="A5:A6"/>
    <mergeCell ref="B5:D5"/>
    <mergeCell ref="E5:G5"/>
    <mergeCell ref="H5:J5"/>
    <mergeCell ref="K5:M5"/>
  </mergeCells>
  <pageMargins left="0.31496062992125984" right="0.31496062992125984" top="0.35433070866141736" bottom="0.35433070866141736" header="0.31496062992125984" footer="0.19685039370078741"/>
  <pageSetup paperSize="9" orientation="landscape" r:id="rId1"/>
  <headerFooter>
    <oddFooter>&amp;C&amp;"Calibri,Obyčejné"&amp;9&amp;P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14"/>
  <dimension ref="A1:U46"/>
  <sheetViews>
    <sheetView showGridLines="0" view="pageBreakPreview" zoomScale="85" zoomScaleNormal="70" zoomScaleSheetLayoutView="85" workbookViewId="0">
      <selection activeCell="S48" sqref="S48"/>
    </sheetView>
  </sheetViews>
  <sheetFormatPr defaultColWidth="9.109375" defaultRowHeight="13.2" x14ac:dyDescent="0.25"/>
  <cols>
    <col min="1" max="1" width="30.88671875" style="2" customWidth="1"/>
    <col min="2" max="15" width="7.44140625" style="2" customWidth="1"/>
    <col min="16" max="16" width="9.109375" style="2" customWidth="1"/>
    <col min="17" max="16384" width="9.109375" style="2"/>
  </cols>
  <sheetData>
    <row r="1" spans="1:21" s="66" customFormat="1" ht="17.399999999999999" x14ac:dyDescent="0.3">
      <c r="A1" s="241" t="s">
        <v>330</v>
      </c>
      <c r="B1" s="23"/>
      <c r="C1" s="23"/>
      <c r="D1" s="23"/>
      <c r="E1" s="23"/>
      <c r="G1" s="23"/>
      <c r="H1" s="23"/>
      <c r="I1" s="23"/>
      <c r="J1" s="23"/>
      <c r="K1" s="23"/>
      <c r="L1" s="23"/>
      <c r="M1" s="23"/>
      <c r="N1" s="23"/>
      <c r="P1" s="245" t="str">
        <f>'3'!N1</f>
        <v>II. čtvrtletí 2022</v>
      </c>
    </row>
    <row r="2" spans="1:21" s="7" customFormat="1" ht="6" customHeight="1" x14ac:dyDescent="0.25">
      <c r="B2" s="115"/>
      <c r="C2" s="115"/>
      <c r="D2" s="115"/>
      <c r="E2" s="115"/>
      <c r="F2" s="115"/>
      <c r="G2" s="115"/>
      <c r="H2" s="115"/>
      <c r="I2" s="115"/>
      <c r="J2" s="115"/>
      <c r="K2" s="115"/>
      <c r="L2" s="115"/>
      <c r="M2" s="115"/>
      <c r="N2" s="115"/>
      <c r="O2" s="115"/>
    </row>
    <row r="3" spans="1:21" s="7" customFormat="1" ht="12" customHeight="1" x14ac:dyDescent="0.2">
      <c r="A3" s="352">
        <v>2022</v>
      </c>
      <c r="B3" s="200" t="s">
        <v>85</v>
      </c>
      <c r="C3" s="200" t="s">
        <v>76</v>
      </c>
      <c r="D3" s="200" t="s">
        <v>77</v>
      </c>
      <c r="E3" s="200" t="s">
        <v>78</v>
      </c>
      <c r="F3" s="200" t="s">
        <v>88</v>
      </c>
      <c r="G3" s="200" t="s">
        <v>79</v>
      </c>
      <c r="H3" s="200" t="s">
        <v>80</v>
      </c>
      <c r="I3" s="200" t="s">
        <v>81</v>
      </c>
      <c r="J3" s="200" t="s">
        <v>82</v>
      </c>
      <c r="K3" s="200" t="s">
        <v>83</v>
      </c>
      <c r="L3" s="200" t="s">
        <v>84</v>
      </c>
      <c r="M3" s="200" t="s">
        <v>86</v>
      </c>
      <c r="N3" s="200" t="s">
        <v>87</v>
      </c>
      <c r="O3" s="200" t="s">
        <v>89</v>
      </c>
      <c r="P3" s="200" t="s">
        <v>7</v>
      </c>
    </row>
    <row r="4" spans="1:21" s="110" customFormat="1" ht="12" customHeight="1" x14ac:dyDescent="0.2">
      <c r="A4" s="170" t="s">
        <v>59</v>
      </c>
      <c r="B4" s="198">
        <f>SUM(B5:B20)</f>
        <v>903.13038100000017</v>
      </c>
      <c r="C4" s="198">
        <f>SUM(C5:C20)</f>
        <v>1374.0678940000003</v>
      </c>
      <c r="D4" s="198">
        <f t="shared" ref="D4:P4" si="0">SUM(D5:D20)</f>
        <v>1259.5322579999995</v>
      </c>
      <c r="E4" s="198">
        <f t="shared" si="0"/>
        <v>2347.7844189999996</v>
      </c>
      <c r="F4" s="198">
        <f>SUM(F5:F20)</f>
        <v>664.88311738827326</v>
      </c>
      <c r="G4" s="198">
        <f t="shared" si="0"/>
        <v>808.0247989999998</v>
      </c>
      <c r="H4" s="198">
        <f t="shared" si="0"/>
        <v>413.12376599999993</v>
      </c>
      <c r="I4" s="198">
        <f t="shared" si="0"/>
        <v>6460.2155110000003</v>
      </c>
      <c r="J4" s="198">
        <f t="shared" si="0"/>
        <v>1202.1273389999997</v>
      </c>
      <c r="K4" s="198">
        <f t="shared" si="0"/>
        <v>1159.6500015163999</v>
      </c>
      <c r="L4" s="198">
        <f t="shared" si="0"/>
        <v>1020.304693016796</v>
      </c>
      <c r="M4" s="198">
        <f t="shared" si="0"/>
        <v>4859.0461300000006</v>
      </c>
      <c r="N4" s="198">
        <f t="shared" si="0"/>
        <v>6708.8761000000004</v>
      </c>
      <c r="O4" s="198">
        <f t="shared" si="0"/>
        <v>1364.4793169999998</v>
      </c>
      <c r="P4" s="198">
        <f t="shared" si="0"/>
        <v>30545.245725921468</v>
      </c>
    </row>
    <row r="5" spans="1:21" s="7" customFormat="1" ht="12" customHeight="1" x14ac:dyDescent="0.2">
      <c r="A5" s="169" t="s">
        <v>40</v>
      </c>
      <c r="B5" s="199">
        <v>0</v>
      </c>
      <c r="C5" s="199">
        <v>376.56519899999995</v>
      </c>
      <c r="D5" s="199">
        <v>73.473910000000004</v>
      </c>
      <c r="E5" s="199">
        <v>104.56068300000001</v>
      </c>
      <c r="F5" s="199">
        <v>237.36615</v>
      </c>
      <c r="G5" s="199">
        <v>151.53923999999998</v>
      </c>
      <c r="H5" s="199">
        <v>0.870888</v>
      </c>
      <c r="I5" s="199">
        <v>1592.7153100000003</v>
      </c>
      <c r="J5" s="199">
        <v>42.998521000000011</v>
      </c>
      <c r="K5" s="199">
        <v>9.952313000000002</v>
      </c>
      <c r="L5" s="199">
        <v>316.87347200000005</v>
      </c>
      <c r="M5" s="199">
        <v>228.52817399999998</v>
      </c>
      <c r="N5" s="199">
        <v>2200.8001429999995</v>
      </c>
      <c r="O5" s="199">
        <v>72.787134999999992</v>
      </c>
      <c r="P5" s="199">
        <f>SUM(B5:O5)</f>
        <v>5409.0311379999994</v>
      </c>
      <c r="R5" s="8"/>
      <c r="S5" s="124"/>
      <c r="T5" s="124"/>
    </row>
    <row r="6" spans="1:21" s="7" customFormat="1" ht="12" customHeight="1" x14ac:dyDescent="0.2">
      <c r="A6" s="169" t="s">
        <v>39</v>
      </c>
      <c r="B6" s="199">
        <v>37.692999999999998</v>
      </c>
      <c r="C6" s="199">
        <v>91.466324</v>
      </c>
      <c r="D6" s="199">
        <v>72.788228000000018</v>
      </c>
      <c r="E6" s="199">
        <v>17.164238999999998</v>
      </c>
      <c r="F6" s="199">
        <v>149.427965</v>
      </c>
      <c r="G6" s="199">
        <v>92.360426000000004</v>
      </c>
      <c r="H6" s="199">
        <v>9.7722669999999994</v>
      </c>
      <c r="I6" s="199">
        <v>86.645030000000034</v>
      </c>
      <c r="J6" s="199">
        <v>77.470319999999987</v>
      </c>
      <c r="K6" s="199">
        <v>94.006523000000001</v>
      </c>
      <c r="L6" s="199">
        <v>89.963161999999983</v>
      </c>
      <c r="M6" s="199">
        <v>106.12130200000004</v>
      </c>
      <c r="N6" s="199">
        <v>22.782328000000003</v>
      </c>
      <c r="O6" s="199">
        <v>33.715980999999985</v>
      </c>
      <c r="P6" s="199">
        <f t="shared" ref="P6:P20" si="1">SUM(B6:O6)</f>
        <v>981.37709500000005</v>
      </c>
      <c r="R6" s="8"/>
      <c r="S6" s="124"/>
      <c r="T6" s="124"/>
    </row>
    <row r="7" spans="1:21" s="7" customFormat="1" ht="12" customHeight="1" x14ac:dyDescent="0.2">
      <c r="A7" s="169" t="s">
        <v>38</v>
      </c>
      <c r="B7" s="199">
        <v>0</v>
      </c>
      <c r="C7" s="199">
        <v>0</v>
      </c>
      <c r="D7" s="199">
        <v>0.27087</v>
      </c>
      <c r="E7" s="199">
        <v>0</v>
      </c>
      <c r="F7" s="199">
        <v>0</v>
      </c>
      <c r="G7" s="199">
        <v>11.15061</v>
      </c>
      <c r="H7" s="199">
        <v>0</v>
      </c>
      <c r="I7" s="199">
        <v>2157.8041959999996</v>
      </c>
      <c r="J7" s="199">
        <v>0</v>
      </c>
      <c r="K7" s="199">
        <v>0</v>
      </c>
      <c r="L7" s="199">
        <v>0</v>
      </c>
      <c r="M7" s="199">
        <v>0</v>
      </c>
      <c r="N7" s="199">
        <v>1.4092499999999999</v>
      </c>
      <c r="O7" s="199">
        <v>18.608840000000001</v>
      </c>
      <c r="P7" s="199">
        <f t="shared" si="1"/>
        <v>2189.2437659999996</v>
      </c>
      <c r="R7" s="8"/>
      <c r="S7" s="124"/>
      <c r="T7" s="124"/>
    </row>
    <row r="8" spans="1:21" s="7" customFormat="1" ht="12" customHeight="1" x14ac:dyDescent="0.2">
      <c r="A8" s="169" t="s">
        <v>60</v>
      </c>
      <c r="B8" s="199">
        <v>1.51</v>
      </c>
      <c r="C8" s="199">
        <v>0</v>
      </c>
      <c r="D8" s="199">
        <v>0.90200000000000002</v>
      </c>
      <c r="E8" s="199">
        <v>0</v>
      </c>
      <c r="F8" s="199">
        <v>1.9E-2</v>
      </c>
      <c r="G8" s="199">
        <v>0</v>
      </c>
      <c r="H8" s="199">
        <v>0</v>
      </c>
      <c r="I8" s="199">
        <v>0.13907800000000001</v>
      </c>
      <c r="J8" s="199">
        <v>0</v>
      </c>
      <c r="K8" s="199">
        <v>7.9836399999999994</v>
      </c>
      <c r="L8" s="199">
        <v>0</v>
      </c>
      <c r="M8" s="199">
        <v>0</v>
      </c>
      <c r="N8" s="199">
        <v>0</v>
      </c>
      <c r="O8" s="199">
        <v>0.13369999999999999</v>
      </c>
      <c r="P8" s="199">
        <f t="shared" si="1"/>
        <v>10.687417999999999</v>
      </c>
      <c r="T8" s="8"/>
    </row>
    <row r="9" spans="1:21" s="7" customFormat="1" ht="12" customHeight="1" x14ac:dyDescent="0.2">
      <c r="A9" s="169" t="s">
        <v>61</v>
      </c>
      <c r="B9" s="199">
        <v>3.153</v>
      </c>
      <c r="C9" s="199">
        <v>0</v>
      </c>
      <c r="D9" s="199">
        <v>0.106</v>
      </c>
      <c r="E9" s="199">
        <v>1.1904100000000002</v>
      </c>
      <c r="F9" s="199">
        <v>0</v>
      </c>
      <c r="G9" s="199">
        <v>0</v>
      </c>
      <c r="H9" s="199">
        <v>0</v>
      </c>
      <c r="I9" s="199">
        <v>0</v>
      </c>
      <c r="J9" s="199">
        <v>0</v>
      </c>
      <c r="K9" s="199">
        <v>0</v>
      </c>
      <c r="L9" s="199">
        <v>0</v>
      </c>
      <c r="M9" s="199">
        <v>0</v>
      </c>
      <c r="N9" s="199">
        <v>0.35299999999999998</v>
      </c>
      <c r="O9" s="199">
        <v>3.1700000000000006E-2</v>
      </c>
      <c r="P9" s="199">
        <f t="shared" si="1"/>
        <v>4.8341099999999999</v>
      </c>
      <c r="T9" s="8"/>
    </row>
    <row r="10" spans="1:21" s="7" customFormat="1" ht="12" customHeight="1" x14ac:dyDescent="0.2">
      <c r="A10" s="169" t="s">
        <v>62</v>
      </c>
      <c r="B10" s="199">
        <v>0</v>
      </c>
      <c r="C10" s="199">
        <v>0</v>
      </c>
      <c r="D10" s="199">
        <v>9.4E-2</v>
      </c>
      <c r="E10" s="199">
        <v>6.7349999999999993E-2</v>
      </c>
      <c r="F10" s="199">
        <v>5.8630000000000002E-2</v>
      </c>
      <c r="G10" s="199">
        <v>8.9999999999999987E-4</v>
      </c>
      <c r="H10" s="199">
        <v>0</v>
      </c>
      <c r="I10" s="199">
        <v>0</v>
      </c>
      <c r="J10" s="199">
        <v>0</v>
      </c>
      <c r="K10" s="199">
        <v>0</v>
      </c>
      <c r="L10" s="199">
        <v>0</v>
      </c>
      <c r="M10" s="199">
        <v>0</v>
      </c>
      <c r="N10" s="199">
        <v>3.4000000000000002E-2</v>
      </c>
      <c r="O10" s="199">
        <v>0</v>
      </c>
      <c r="P10" s="199">
        <f t="shared" si="1"/>
        <v>0.25488</v>
      </c>
      <c r="T10" s="8"/>
      <c r="U10" s="8"/>
    </row>
    <row r="11" spans="1:21" s="7" customFormat="1" ht="12" customHeight="1" x14ac:dyDescent="0.2">
      <c r="A11" s="169" t="s">
        <v>37</v>
      </c>
      <c r="B11" s="199">
        <v>0</v>
      </c>
      <c r="C11" s="199">
        <v>687.28900900000019</v>
      </c>
      <c r="D11" s="199">
        <v>15.6563</v>
      </c>
      <c r="E11" s="199">
        <v>2063.6622029999999</v>
      </c>
      <c r="F11" s="199">
        <v>57.429501999999999</v>
      </c>
      <c r="G11" s="199">
        <v>263.57246999999995</v>
      </c>
      <c r="H11" s="199">
        <v>16.478283000000001</v>
      </c>
      <c r="I11" s="199">
        <v>219.66067799999999</v>
      </c>
      <c r="J11" s="199">
        <v>433.67480199999994</v>
      </c>
      <c r="K11" s="199">
        <v>924.18638800000008</v>
      </c>
      <c r="L11" s="199">
        <v>447.52216100000004</v>
      </c>
      <c r="M11" s="199">
        <v>2211.2664589999999</v>
      </c>
      <c r="N11" s="199">
        <v>3663.2047790000001</v>
      </c>
      <c r="O11" s="199">
        <v>610.60808799999995</v>
      </c>
      <c r="P11" s="199">
        <f t="shared" si="1"/>
        <v>11614.211122000001</v>
      </c>
      <c r="R11" s="8"/>
      <c r="S11" s="124"/>
      <c r="T11" s="124"/>
    </row>
    <row r="12" spans="1:21" s="7" customFormat="1" ht="12" customHeight="1" x14ac:dyDescent="0.2">
      <c r="A12" s="169" t="s">
        <v>72</v>
      </c>
      <c r="B12" s="199">
        <v>0</v>
      </c>
      <c r="C12" s="199">
        <v>75.007999999999996</v>
      </c>
      <c r="D12" s="199">
        <v>0</v>
      </c>
      <c r="E12" s="199">
        <v>0</v>
      </c>
      <c r="F12" s="199">
        <v>68.126000000000005</v>
      </c>
      <c r="G12" s="199">
        <v>0</v>
      </c>
      <c r="H12" s="199">
        <v>0</v>
      </c>
      <c r="I12" s="199">
        <v>0</v>
      </c>
      <c r="J12" s="199">
        <v>0</v>
      </c>
      <c r="K12" s="199">
        <v>0</v>
      </c>
      <c r="L12" s="199">
        <v>0</v>
      </c>
      <c r="M12" s="199">
        <v>0</v>
      </c>
      <c r="N12" s="199">
        <v>0</v>
      </c>
      <c r="O12" s="199">
        <v>0</v>
      </c>
      <c r="P12" s="199">
        <f t="shared" si="1"/>
        <v>143.13400000000001</v>
      </c>
      <c r="T12" s="8"/>
    </row>
    <row r="13" spans="1:21" s="7" customFormat="1" ht="12" customHeight="1" x14ac:dyDescent="0.2">
      <c r="A13" s="169" t="s">
        <v>36</v>
      </c>
      <c r="B13" s="199">
        <v>0</v>
      </c>
      <c r="C13" s="199">
        <v>0</v>
      </c>
      <c r="D13" s="199">
        <v>0</v>
      </c>
      <c r="E13" s="199">
        <v>0</v>
      </c>
      <c r="F13" s="199">
        <v>0</v>
      </c>
      <c r="G13" s="199">
        <v>0</v>
      </c>
      <c r="H13" s="199">
        <v>0</v>
      </c>
      <c r="I13" s="199">
        <v>0</v>
      </c>
      <c r="J13" s="199">
        <v>0</v>
      </c>
      <c r="K13" s="199">
        <v>0</v>
      </c>
      <c r="L13" s="199">
        <v>0</v>
      </c>
      <c r="M13" s="199">
        <v>0</v>
      </c>
      <c r="N13" s="199">
        <v>0</v>
      </c>
      <c r="O13" s="199">
        <v>0</v>
      </c>
      <c r="P13" s="199">
        <f t="shared" si="1"/>
        <v>0</v>
      </c>
      <c r="T13" s="8"/>
    </row>
    <row r="14" spans="1:21" s="7" customFormat="1" ht="12" customHeight="1" x14ac:dyDescent="0.2">
      <c r="A14" s="169" t="s">
        <v>35</v>
      </c>
      <c r="B14" s="199">
        <v>0</v>
      </c>
      <c r="C14" s="199">
        <v>0</v>
      </c>
      <c r="D14" s="199">
        <v>15.18876</v>
      </c>
      <c r="E14" s="199">
        <v>2.1314000000000002</v>
      </c>
      <c r="F14" s="199">
        <v>8.5640000000000001</v>
      </c>
      <c r="G14" s="199">
        <v>0.49564999999999998</v>
      </c>
      <c r="H14" s="199">
        <v>0.32900000000000001</v>
      </c>
      <c r="I14" s="199">
        <v>502.21810999999997</v>
      </c>
      <c r="J14" s="199">
        <v>167.708325</v>
      </c>
      <c r="K14" s="199">
        <v>50.758000000000003</v>
      </c>
      <c r="L14" s="199">
        <v>0</v>
      </c>
      <c r="M14" s="199">
        <v>729.64200000000005</v>
      </c>
      <c r="N14" s="199">
        <v>370.43900000000002</v>
      </c>
      <c r="O14" s="199">
        <v>47.948</v>
      </c>
      <c r="P14" s="199">
        <f t="shared" si="1"/>
        <v>1895.4222450000002</v>
      </c>
      <c r="T14" s="8"/>
    </row>
    <row r="15" spans="1:21" s="7" customFormat="1" ht="12" customHeight="1" x14ac:dyDescent="0.2">
      <c r="A15" s="169" t="s">
        <v>34</v>
      </c>
      <c r="B15" s="199">
        <v>0</v>
      </c>
      <c r="C15" s="199">
        <v>8.5223190000000013</v>
      </c>
      <c r="D15" s="199">
        <v>0</v>
      </c>
      <c r="E15" s="199">
        <v>0</v>
      </c>
      <c r="F15" s="199">
        <v>0</v>
      </c>
      <c r="G15" s="199">
        <v>0</v>
      </c>
      <c r="H15" s="199">
        <v>0</v>
      </c>
      <c r="I15" s="199">
        <v>0</v>
      </c>
      <c r="J15" s="199">
        <v>0</v>
      </c>
      <c r="K15" s="199">
        <v>0</v>
      </c>
      <c r="L15" s="199">
        <v>0</v>
      </c>
      <c r="M15" s="199">
        <v>9.56752</v>
      </c>
      <c r="N15" s="199">
        <v>0</v>
      </c>
      <c r="O15" s="199">
        <v>0</v>
      </c>
      <c r="P15" s="199">
        <f t="shared" si="1"/>
        <v>18.089839000000001</v>
      </c>
      <c r="T15" s="8"/>
    </row>
    <row r="16" spans="1:21" s="7" customFormat="1" ht="12" customHeight="1" x14ac:dyDescent="0.2">
      <c r="A16" s="169" t="s">
        <v>33</v>
      </c>
      <c r="B16" s="199">
        <v>255.57595000000001</v>
      </c>
      <c r="C16" s="199">
        <v>0</v>
      </c>
      <c r="D16" s="199">
        <v>435.43699999999995</v>
      </c>
      <c r="E16" s="199">
        <v>0.25585200000000002</v>
      </c>
      <c r="F16" s="199">
        <v>0</v>
      </c>
      <c r="G16" s="199">
        <v>0</v>
      </c>
      <c r="H16" s="199">
        <v>141.67099999999999</v>
      </c>
      <c r="I16" s="199">
        <v>41.509680000000003</v>
      </c>
      <c r="J16" s="199">
        <v>0</v>
      </c>
      <c r="K16" s="199">
        <v>0</v>
      </c>
      <c r="L16" s="199">
        <v>4.9140200000000007</v>
      </c>
      <c r="M16" s="199">
        <v>28.686946680260753</v>
      </c>
      <c r="N16" s="199">
        <v>12.075779999999998</v>
      </c>
      <c r="O16" s="199">
        <v>23.306000000000001</v>
      </c>
      <c r="P16" s="199">
        <f t="shared" si="1"/>
        <v>943.43222868026078</v>
      </c>
      <c r="T16" s="8"/>
    </row>
    <row r="17" spans="1:21" s="7" customFormat="1" ht="12" customHeight="1" x14ac:dyDescent="0.2">
      <c r="A17" s="169" t="s">
        <v>32</v>
      </c>
      <c r="B17" s="199">
        <v>0</v>
      </c>
      <c r="C17" s="199">
        <v>0.154721</v>
      </c>
      <c r="D17" s="199">
        <v>0</v>
      </c>
      <c r="E17" s="199">
        <v>0</v>
      </c>
      <c r="F17" s="199">
        <v>0</v>
      </c>
      <c r="G17" s="199">
        <v>0</v>
      </c>
      <c r="H17" s="199">
        <v>0</v>
      </c>
      <c r="I17" s="199">
        <v>1389.124495</v>
      </c>
      <c r="J17" s="199">
        <v>0</v>
      </c>
      <c r="K17" s="199">
        <v>0</v>
      </c>
      <c r="L17" s="199">
        <v>0</v>
      </c>
      <c r="M17" s="199">
        <v>188.39991999999998</v>
      </c>
      <c r="N17" s="199">
        <v>230.10400000000001</v>
      </c>
      <c r="O17" s="199">
        <v>281.68599999999998</v>
      </c>
      <c r="P17" s="199">
        <f t="shared" si="1"/>
        <v>2089.4691360000002</v>
      </c>
      <c r="T17" s="8"/>
      <c r="U17" s="8"/>
    </row>
    <row r="18" spans="1:21" s="7" customFormat="1" ht="12" customHeight="1" x14ac:dyDescent="0.2">
      <c r="A18" s="169" t="s">
        <v>3</v>
      </c>
      <c r="B18" s="199">
        <v>0</v>
      </c>
      <c r="C18" s="199">
        <v>0</v>
      </c>
      <c r="D18" s="199">
        <v>0</v>
      </c>
      <c r="E18" s="199">
        <v>0</v>
      </c>
      <c r="F18" s="199">
        <v>0</v>
      </c>
      <c r="G18" s="199">
        <v>0</v>
      </c>
      <c r="H18" s="199">
        <v>0</v>
      </c>
      <c r="I18" s="199">
        <v>0</v>
      </c>
      <c r="J18" s="199">
        <v>0</v>
      </c>
      <c r="K18" s="199">
        <v>0</v>
      </c>
      <c r="L18" s="199">
        <v>0</v>
      </c>
      <c r="M18" s="199">
        <v>0</v>
      </c>
      <c r="N18" s="199">
        <v>0</v>
      </c>
      <c r="O18" s="199">
        <v>0</v>
      </c>
      <c r="P18" s="199">
        <f t="shared" si="1"/>
        <v>0</v>
      </c>
      <c r="T18" s="8"/>
    </row>
    <row r="19" spans="1:21" s="7" customFormat="1" ht="12" customHeight="1" x14ac:dyDescent="0.2">
      <c r="A19" s="169" t="s">
        <v>31</v>
      </c>
      <c r="B19" s="199">
        <v>0.113</v>
      </c>
      <c r="C19" s="199">
        <v>15.850858000000001</v>
      </c>
      <c r="D19" s="199">
        <v>0.14940100000000001</v>
      </c>
      <c r="E19" s="199">
        <v>11.848049999999999</v>
      </c>
      <c r="F19" s="199">
        <v>0.52610299999999999</v>
      </c>
      <c r="G19" s="199">
        <v>3.9780719999999996</v>
      </c>
      <c r="H19" s="199">
        <v>24.428715</v>
      </c>
      <c r="I19" s="199">
        <v>0.53640399999999999</v>
      </c>
      <c r="J19" s="199">
        <v>5.2838919999999998</v>
      </c>
      <c r="K19" s="199">
        <v>0.63986899999999991</v>
      </c>
      <c r="L19" s="199">
        <v>4.7999999999999996E-4</v>
      </c>
      <c r="M19" s="199">
        <v>6.132928999999999</v>
      </c>
      <c r="N19" s="199">
        <v>2.5343429999999998</v>
      </c>
      <c r="O19" s="199">
        <v>0.50660800000000006</v>
      </c>
      <c r="P19" s="199">
        <f t="shared" si="1"/>
        <v>72.528724000000011</v>
      </c>
      <c r="T19" s="8"/>
    </row>
    <row r="20" spans="1:21" s="7" customFormat="1" ht="12" customHeight="1" x14ac:dyDescent="0.2">
      <c r="A20" s="169" t="s">
        <v>30</v>
      </c>
      <c r="B20" s="199">
        <v>605.08543100000009</v>
      </c>
      <c r="C20" s="199">
        <v>119.21146399999999</v>
      </c>
      <c r="D20" s="199">
        <v>645.46578899999952</v>
      </c>
      <c r="E20" s="199">
        <v>146.90423200000006</v>
      </c>
      <c r="F20" s="199">
        <v>143.36576738827318</v>
      </c>
      <c r="G20" s="199">
        <v>284.92743100000001</v>
      </c>
      <c r="H20" s="199">
        <v>219.57361299999994</v>
      </c>
      <c r="I20" s="199">
        <v>469.86252999999965</v>
      </c>
      <c r="J20" s="199">
        <v>474.9914789999998</v>
      </c>
      <c r="K20" s="199">
        <v>72.123268516399804</v>
      </c>
      <c r="L20" s="199">
        <v>161.03139801679586</v>
      </c>
      <c r="M20" s="199">
        <v>1350.7008793197397</v>
      </c>
      <c r="N20" s="199">
        <v>205.13947700000011</v>
      </c>
      <c r="O20" s="199">
        <v>275.147265</v>
      </c>
      <c r="P20" s="199">
        <f t="shared" si="1"/>
        <v>5173.5300242412077</v>
      </c>
      <c r="R20" s="8"/>
      <c r="S20" s="124"/>
      <c r="T20" s="124"/>
    </row>
    <row r="21" spans="1:21" s="4" customFormat="1" ht="11.4" x14ac:dyDescent="0.2">
      <c r="A21" s="202"/>
      <c r="P21" s="3"/>
      <c r="T21" s="124"/>
    </row>
    <row r="22" spans="1:21" s="7" customFormat="1" x14ac:dyDescent="0.25">
      <c r="A22" s="67"/>
      <c r="B22" s="68"/>
      <c r="C22" s="68"/>
      <c r="D22" s="68"/>
      <c r="E22" s="68"/>
      <c r="F22" s="68"/>
      <c r="G22" s="68"/>
      <c r="H22" s="68"/>
      <c r="I22" s="68"/>
      <c r="J22" s="68"/>
      <c r="K22" s="68"/>
      <c r="L22" s="68"/>
      <c r="M22" s="68"/>
      <c r="N22" s="68"/>
      <c r="O22" s="68"/>
      <c r="P22" s="67"/>
    </row>
    <row r="23" spans="1:21" s="7" customFormat="1" x14ac:dyDescent="0.25">
      <c r="A23" s="67"/>
      <c r="B23" s="68"/>
      <c r="C23" s="68"/>
      <c r="D23" s="68"/>
      <c r="E23" s="68"/>
      <c r="F23" s="68"/>
      <c r="G23" s="68"/>
      <c r="H23" s="68"/>
      <c r="I23" s="68"/>
      <c r="J23" s="68"/>
      <c r="K23" s="68"/>
      <c r="L23" s="68"/>
      <c r="M23" s="68"/>
      <c r="N23" s="68"/>
      <c r="O23" s="68"/>
      <c r="P23" s="68"/>
    </row>
    <row r="24" spans="1:21" s="7" customFormat="1" x14ac:dyDescent="0.25">
      <c r="A24" s="67"/>
      <c r="B24" s="68"/>
      <c r="C24" s="68"/>
      <c r="D24" s="68"/>
      <c r="E24" s="68"/>
      <c r="F24" s="68"/>
      <c r="G24" s="68"/>
      <c r="H24" s="68"/>
      <c r="I24" s="68"/>
      <c r="J24" s="68"/>
      <c r="K24" s="68"/>
      <c r="L24" s="68"/>
      <c r="M24" s="68"/>
      <c r="N24" s="68"/>
      <c r="O24" s="68"/>
      <c r="P24" s="68"/>
      <c r="Q24" s="69"/>
    </row>
    <row r="25" spans="1:21" s="7" customFormat="1" x14ac:dyDescent="0.25">
      <c r="A25" s="67"/>
      <c r="B25" s="68"/>
      <c r="C25" s="68"/>
      <c r="D25" s="68"/>
      <c r="E25" s="68"/>
      <c r="F25" s="68"/>
      <c r="G25" s="68"/>
      <c r="H25" s="68"/>
      <c r="I25" s="68"/>
      <c r="J25" s="68"/>
      <c r="K25" s="68"/>
      <c r="L25" s="68"/>
      <c r="M25" s="68"/>
      <c r="N25" s="68"/>
      <c r="O25" s="68"/>
      <c r="P25" s="68"/>
      <c r="Q25" s="69"/>
    </row>
    <row r="26" spans="1:21" s="7" customFormat="1" x14ac:dyDescent="0.25">
      <c r="A26" s="67"/>
      <c r="B26" s="68"/>
      <c r="C26" s="68"/>
      <c r="D26" s="68"/>
      <c r="E26" s="68"/>
      <c r="F26" s="68"/>
      <c r="G26" s="68"/>
      <c r="H26" s="68"/>
      <c r="I26" s="68"/>
      <c r="J26" s="68"/>
      <c r="K26" s="68"/>
      <c r="L26" s="68"/>
      <c r="M26" s="68"/>
      <c r="N26" s="68"/>
      <c r="O26" s="68"/>
      <c r="P26" s="68"/>
      <c r="S26" s="8"/>
    </row>
    <row r="27" spans="1:21" s="7" customFormat="1" x14ac:dyDescent="0.25">
      <c r="A27" s="67"/>
      <c r="B27" s="68"/>
      <c r="C27" s="68"/>
      <c r="D27" s="68"/>
      <c r="E27" s="68"/>
      <c r="F27" s="68"/>
      <c r="G27" s="68"/>
      <c r="H27" s="68"/>
      <c r="I27" s="68"/>
      <c r="J27" s="68"/>
      <c r="K27" s="68"/>
      <c r="L27" s="68"/>
      <c r="M27" s="68"/>
      <c r="N27" s="68"/>
      <c r="O27" s="68"/>
      <c r="P27" s="68"/>
    </row>
    <row r="28" spans="1:21" s="7" customFormat="1" x14ac:dyDescent="0.25">
      <c r="A28" s="67"/>
      <c r="B28" s="68"/>
      <c r="C28" s="68"/>
      <c r="D28" s="68"/>
      <c r="E28" s="68"/>
      <c r="F28" s="68"/>
      <c r="G28" s="68"/>
      <c r="H28" s="68"/>
      <c r="I28" s="68"/>
      <c r="J28" s="68"/>
      <c r="K28" s="68"/>
      <c r="L28" s="68"/>
      <c r="M28" s="68"/>
      <c r="N28" s="68"/>
      <c r="O28" s="68"/>
      <c r="P28" s="68"/>
    </row>
    <row r="29" spans="1:21" s="7" customFormat="1" x14ac:dyDescent="0.25">
      <c r="A29" s="67"/>
      <c r="B29" s="68"/>
      <c r="C29" s="68"/>
      <c r="D29" s="68"/>
      <c r="E29" s="68"/>
      <c r="F29" s="68"/>
      <c r="G29" s="68"/>
      <c r="H29" s="68"/>
      <c r="I29" s="68"/>
      <c r="J29" s="68"/>
      <c r="K29" s="68"/>
      <c r="L29" s="68"/>
      <c r="M29" s="68"/>
      <c r="N29" s="68"/>
      <c r="O29" s="68"/>
      <c r="P29" s="68"/>
    </row>
    <row r="30" spans="1:21" s="7" customFormat="1" x14ac:dyDescent="0.25">
      <c r="A30" s="67"/>
      <c r="B30" s="68"/>
      <c r="C30" s="68"/>
      <c r="D30" s="68"/>
      <c r="E30" s="68"/>
      <c r="F30" s="68"/>
      <c r="G30" s="68"/>
      <c r="H30" s="68"/>
      <c r="I30" s="68"/>
      <c r="J30" s="68"/>
      <c r="K30" s="68"/>
      <c r="L30" s="68"/>
      <c r="M30" s="68"/>
      <c r="N30" s="68"/>
      <c r="O30" s="68"/>
      <c r="P30" s="68"/>
    </row>
    <row r="31" spans="1:21" s="7" customFormat="1" x14ac:dyDescent="0.25">
      <c r="A31" s="67"/>
      <c r="B31" s="68"/>
      <c r="C31" s="68"/>
      <c r="D31" s="68"/>
      <c r="E31" s="68"/>
      <c r="F31" s="68"/>
      <c r="G31" s="68"/>
      <c r="H31" s="68"/>
      <c r="I31" s="68"/>
      <c r="J31" s="68"/>
      <c r="K31" s="68"/>
      <c r="L31" s="68"/>
      <c r="M31" s="68"/>
      <c r="N31" s="68"/>
      <c r="O31" s="68"/>
      <c r="P31" s="68"/>
    </row>
    <row r="32" spans="1:21" s="7" customFormat="1" x14ac:dyDescent="0.25">
      <c r="A32" s="67"/>
      <c r="B32" s="68"/>
      <c r="C32" s="68"/>
      <c r="D32" s="68"/>
      <c r="E32" s="68"/>
      <c r="F32" s="68"/>
      <c r="G32" s="68"/>
      <c r="H32" s="68"/>
      <c r="I32" s="68"/>
      <c r="J32" s="68"/>
      <c r="K32" s="68"/>
      <c r="L32" s="68"/>
      <c r="M32" s="68"/>
      <c r="N32" s="68"/>
      <c r="O32" s="68"/>
      <c r="P32" s="68"/>
    </row>
    <row r="33" spans="1:16" s="7" customFormat="1" x14ac:dyDescent="0.25">
      <c r="A33" s="67"/>
      <c r="B33" s="68"/>
      <c r="C33" s="68"/>
      <c r="D33" s="68"/>
      <c r="E33" s="68"/>
      <c r="F33" s="68"/>
      <c r="G33" s="68"/>
      <c r="H33" s="68"/>
      <c r="I33" s="68"/>
      <c r="J33" s="68"/>
      <c r="K33" s="68"/>
      <c r="L33" s="68"/>
      <c r="M33" s="68"/>
      <c r="N33" s="68"/>
      <c r="O33" s="68"/>
      <c r="P33" s="68"/>
    </row>
    <row r="34" spans="1:16" s="7" customFormat="1" x14ac:dyDescent="0.25">
      <c r="A34" s="67"/>
      <c r="B34" s="68"/>
      <c r="C34" s="68"/>
      <c r="D34" s="68"/>
      <c r="E34" s="68"/>
      <c r="F34" s="68"/>
      <c r="G34" s="68"/>
      <c r="H34" s="68"/>
      <c r="I34" s="68"/>
      <c r="J34" s="68"/>
      <c r="K34" s="68"/>
      <c r="L34" s="68"/>
      <c r="M34" s="68"/>
      <c r="N34" s="68"/>
      <c r="O34" s="68"/>
      <c r="P34" s="68"/>
    </row>
    <row r="35" spans="1:16" s="7" customFormat="1" x14ac:dyDescent="0.25">
      <c r="A35" s="67"/>
      <c r="B35" s="68"/>
      <c r="C35" s="68"/>
      <c r="D35" s="68"/>
      <c r="E35" s="68"/>
      <c r="F35" s="68"/>
      <c r="G35" s="68"/>
      <c r="H35" s="68"/>
      <c r="I35" s="68"/>
      <c r="J35" s="68"/>
      <c r="K35" s="68"/>
      <c r="L35" s="68"/>
      <c r="M35" s="68"/>
      <c r="N35" s="68"/>
      <c r="O35" s="68"/>
      <c r="P35" s="68"/>
    </row>
    <row r="36" spans="1:16" s="7" customFormat="1" x14ac:dyDescent="0.25">
      <c r="A36" s="67"/>
      <c r="B36" s="68"/>
      <c r="C36" s="68"/>
      <c r="D36" s="68"/>
      <c r="E36" s="68"/>
      <c r="F36" s="68"/>
      <c r="G36" s="68"/>
      <c r="H36" s="68"/>
      <c r="I36" s="68"/>
      <c r="J36" s="68"/>
      <c r="K36" s="68"/>
      <c r="L36" s="68"/>
      <c r="M36" s="68"/>
      <c r="N36" s="68"/>
      <c r="O36" s="68"/>
      <c r="P36" s="68"/>
    </row>
    <row r="37" spans="1:16" s="7" customFormat="1" x14ac:dyDescent="0.25">
      <c r="A37" s="67"/>
      <c r="B37" s="68"/>
      <c r="C37" s="68"/>
      <c r="D37" s="68"/>
      <c r="E37" s="68"/>
      <c r="F37" s="68"/>
      <c r="G37" s="68"/>
      <c r="H37" s="68"/>
      <c r="I37" s="68"/>
      <c r="J37" s="68"/>
      <c r="K37" s="68"/>
      <c r="L37" s="68"/>
      <c r="M37" s="68"/>
      <c r="N37" s="68"/>
      <c r="O37" s="68"/>
      <c r="P37" s="68"/>
    </row>
    <row r="38" spans="1:16" s="7" customFormat="1" x14ac:dyDescent="0.25">
      <c r="A38" s="67"/>
      <c r="B38" s="68"/>
      <c r="C38" s="68"/>
      <c r="D38" s="68"/>
      <c r="E38" s="68"/>
      <c r="F38" s="68"/>
      <c r="G38" s="68"/>
      <c r="H38" s="68"/>
      <c r="I38" s="68"/>
      <c r="J38" s="68"/>
      <c r="K38" s="68"/>
      <c r="L38" s="68"/>
      <c r="M38" s="68"/>
      <c r="N38" s="68"/>
      <c r="O38" s="68"/>
      <c r="P38" s="68"/>
    </row>
    <row r="39" spans="1:16" s="7" customFormat="1" x14ac:dyDescent="0.25">
      <c r="A39" s="67"/>
      <c r="B39" s="68"/>
      <c r="C39" s="68"/>
      <c r="D39" s="68"/>
      <c r="E39" s="68"/>
      <c r="F39" s="68"/>
      <c r="G39" s="68"/>
      <c r="H39" s="68"/>
      <c r="I39" s="68"/>
      <c r="J39" s="68"/>
      <c r="K39" s="68"/>
      <c r="L39" s="68"/>
      <c r="M39" s="68"/>
      <c r="N39" s="68"/>
      <c r="O39" s="68"/>
      <c r="P39" s="68"/>
    </row>
    <row r="40" spans="1:16" s="7" customFormat="1" x14ac:dyDescent="0.25">
      <c r="A40" s="67"/>
      <c r="B40" s="68"/>
      <c r="C40" s="68"/>
      <c r="D40" s="68"/>
      <c r="E40" s="68"/>
      <c r="F40" s="68"/>
      <c r="G40" s="68"/>
      <c r="H40" s="68"/>
      <c r="I40" s="68"/>
      <c r="J40" s="68"/>
      <c r="K40" s="68"/>
      <c r="L40" s="68"/>
      <c r="M40" s="68"/>
      <c r="N40" s="68"/>
      <c r="O40" s="68"/>
      <c r="P40" s="68"/>
    </row>
    <row r="41" spans="1:16" s="7" customFormat="1" x14ac:dyDescent="0.25">
      <c r="A41" s="67"/>
      <c r="B41" s="68"/>
      <c r="C41" s="68"/>
      <c r="D41" s="68"/>
      <c r="E41" s="68"/>
      <c r="F41" s="68"/>
      <c r="G41" s="68"/>
      <c r="H41" s="68"/>
      <c r="I41" s="68"/>
      <c r="J41" s="68"/>
      <c r="K41" s="68"/>
      <c r="L41" s="68"/>
      <c r="M41" s="68"/>
      <c r="N41" s="68"/>
      <c r="O41" s="68"/>
      <c r="P41" s="68"/>
    </row>
    <row r="42" spans="1:16" s="7" customFormat="1" x14ac:dyDescent="0.25">
      <c r="A42" s="2"/>
      <c r="B42" s="2"/>
      <c r="C42" s="2"/>
      <c r="D42" s="2"/>
      <c r="E42" s="2"/>
      <c r="F42" s="2"/>
      <c r="G42" s="2"/>
      <c r="H42" s="2"/>
      <c r="I42" s="2"/>
      <c r="J42" s="2"/>
      <c r="K42" s="2"/>
      <c r="L42" s="2"/>
      <c r="M42" s="2"/>
      <c r="N42" s="2"/>
      <c r="O42" s="2"/>
      <c r="P42" s="2"/>
    </row>
    <row r="44" spans="1:16" x14ac:dyDescent="0.25">
      <c r="C44" s="70"/>
    </row>
    <row r="45" spans="1:16" x14ac:dyDescent="0.25">
      <c r="C45" s="70"/>
    </row>
    <row r="46" spans="1:16" x14ac:dyDescent="0.25">
      <c r="C46" s="70"/>
    </row>
  </sheetData>
  <pageMargins left="0.31496062992125984" right="0.31496062992125984" top="0.35433070866141736" bottom="0.35433070866141736" header="0.31496062992125984" footer="0.19685039370078741"/>
  <pageSetup paperSize="9" fitToWidth="0" fitToHeight="0" orientation="landscape" r:id="rId1"/>
  <headerFooter>
    <oddFooter>&amp;C&amp;"Calibri,Obyčejné"&amp;9&amp;P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4dc2d1e-e557-46df-b43d-86cdda3daf6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6E30910C169A742B2EA2F6857C7D85D" ma:contentTypeVersion="13" ma:contentTypeDescription="Create a new document." ma:contentTypeScope="" ma:versionID="348c13282ee6afdfb781e834b7895c38">
  <xsd:schema xmlns:xsd="http://www.w3.org/2001/XMLSchema" xmlns:xs="http://www.w3.org/2001/XMLSchema" xmlns:p="http://schemas.microsoft.com/office/2006/metadata/properties" xmlns:ns2="14dc2d1e-e557-46df-b43d-86cdda3daf61" xmlns:ns3="5bf3f6dc-e993-4359-8647-cf971b7e723e" targetNamespace="http://schemas.microsoft.com/office/2006/metadata/properties" ma:root="true" ma:fieldsID="13208d426c497f9b3965c1401757bb05" ns2:_="" ns3:_="">
    <xsd:import namespace="14dc2d1e-e557-46df-b43d-86cdda3daf61"/>
    <xsd:import namespace="5bf3f6dc-e993-4359-8647-cf971b7e723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dc2d1e-e557-46df-b43d-86cdda3daf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Length (seconds)"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633881d7-4c0e-47fb-8323-9fb0d5f480f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bf3f6dc-e993-4359-8647-cf971b7e72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82DD05D-22E0-4019-BE77-DF1C16FC999B}">
  <ds:schemaRefs>
    <ds:schemaRef ds:uri="http://schemas.microsoft.com/sharepoint/v3/contenttype/forms"/>
  </ds:schemaRefs>
</ds:datastoreItem>
</file>

<file path=customXml/itemProps2.xml><?xml version="1.0" encoding="utf-8"?>
<ds:datastoreItem xmlns:ds="http://schemas.openxmlformats.org/officeDocument/2006/customXml" ds:itemID="{58C148F3-6171-44C0-BAD6-807D14DBBAAE}">
  <ds:schemaRefs>
    <ds:schemaRef ds:uri="http://schemas.microsoft.com/office/2006/metadata/properties"/>
    <ds:schemaRef ds:uri="http://schemas.microsoft.com/office/2006/documentManagement/types"/>
    <ds:schemaRef ds:uri="http://purl.org/dc/terms/"/>
    <ds:schemaRef ds:uri="http://purl.org/dc/elements/1.1/"/>
    <ds:schemaRef ds:uri="http://purl.org/dc/dcmitype/"/>
    <ds:schemaRef ds:uri="http://schemas.microsoft.com/office/infopath/2007/PartnerControls"/>
    <ds:schemaRef ds:uri="5bf3f6dc-e993-4359-8647-cf971b7e723e"/>
    <ds:schemaRef ds:uri="http://schemas.openxmlformats.org/package/2006/metadata/core-properties"/>
    <ds:schemaRef ds:uri="14dc2d1e-e557-46df-b43d-86cdda3daf61"/>
    <ds:schemaRef ds:uri="http://www.w3.org/XML/1998/namespace"/>
  </ds:schemaRefs>
</ds:datastoreItem>
</file>

<file path=customXml/itemProps3.xml><?xml version="1.0" encoding="utf-8"?>
<ds:datastoreItem xmlns:ds="http://schemas.openxmlformats.org/officeDocument/2006/customXml" ds:itemID="{C40EE897-94AE-4486-8AC8-0ABA38AD11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dc2d1e-e557-46df-b43d-86cdda3daf61"/>
    <ds:schemaRef ds:uri="5bf3f6dc-e993-4359-8647-cf971b7e72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50</vt:i4>
      </vt:variant>
      <vt:variant>
        <vt:lpstr>Pojmenované oblasti</vt:lpstr>
      </vt:variant>
      <vt:variant>
        <vt:i4>1</vt:i4>
      </vt:variant>
    </vt:vector>
  </HeadingPairs>
  <TitlesOfParts>
    <vt:vector size="51" baseType="lpstr">
      <vt:lpstr>Titulní</vt:lpstr>
      <vt:lpstr>Obsah</vt:lpstr>
      <vt:lpstr>Úvod</vt:lpstr>
      <vt:lpstr>1</vt:lpstr>
      <vt:lpstr>2</vt:lpstr>
      <vt:lpstr>3</vt:lpstr>
      <vt:lpstr>4.1</vt:lpstr>
      <vt:lpstr>4.2</vt:lpstr>
      <vt:lpstr>4.3</vt:lpstr>
      <vt:lpstr>5.1</vt:lpstr>
      <vt:lpstr>5.2</vt:lpstr>
      <vt:lpstr>5.3</vt:lpstr>
      <vt:lpstr>5.4</vt:lpstr>
      <vt:lpstr>6</vt:lpstr>
      <vt:lpstr>7.1</vt:lpstr>
      <vt:lpstr>7.2</vt:lpstr>
      <vt:lpstr>8.1</vt:lpstr>
      <vt:lpstr>8.2</vt:lpstr>
      <vt:lpstr>14.2</vt:lpstr>
      <vt:lpstr>14.3</vt:lpstr>
      <vt:lpstr>14.4</vt:lpstr>
      <vt:lpstr>14.5</vt:lpstr>
      <vt:lpstr>14.6</vt:lpstr>
      <vt:lpstr>14.7</vt:lpstr>
      <vt:lpstr>14.8</vt:lpstr>
      <vt:lpstr>14.9</vt:lpstr>
      <vt:lpstr>14.10</vt:lpstr>
      <vt:lpstr>14.11</vt:lpstr>
      <vt:lpstr>14.12</vt:lpstr>
      <vt:lpstr>14.13</vt:lpstr>
      <vt:lpstr>14.14</vt:lpstr>
      <vt:lpstr>8.3</vt:lpstr>
      <vt:lpstr>8.4</vt:lpstr>
      <vt:lpstr>8.5</vt:lpstr>
      <vt:lpstr>8.6</vt:lpstr>
      <vt:lpstr>8.7</vt:lpstr>
      <vt:lpstr>8.8</vt:lpstr>
      <vt:lpstr>8.9</vt:lpstr>
      <vt:lpstr>8.10</vt:lpstr>
      <vt:lpstr>8.11</vt:lpstr>
      <vt:lpstr>8.12</vt:lpstr>
      <vt:lpstr>8.13</vt:lpstr>
      <vt:lpstr>8.14</vt:lpstr>
      <vt:lpstr>9</vt:lpstr>
      <vt:lpstr>10.1</vt:lpstr>
      <vt:lpstr>10.2</vt:lpstr>
      <vt:lpstr>10.3</vt:lpstr>
      <vt:lpstr>10.4</vt:lpstr>
      <vt:lpstr>10.5</vt:lpstr>
      <vt:lpstr>Obálka</vt:lpstr>
      <vt:lpstr>Titulní!Oblast_tisku</vt:lpstr>
    </vt:vector>
  </TitlesOfParts>
  <Company>Energetický regulační úřad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daniel.rosecky@eru.cz</dc:creator>
  <cp:lastModifiedBy>Rosecký Daniel Ing.</cp:lastModifiedBy>
  <cp:lastPrinted>2022-09-05T07:39:28Z</cp:lastPrinted>
  <dcterms:created xsi:type="dcterms:W3CDTF">2006-03-02T11:20:40Z</dcterms:created>
  <dcterms:modified xsi:type="dcterms:W3CDTF">2022-09-05T07:40:15Z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0x01010016E30910C169A742B2EA2F6857C7D85D</vt:lpwstr>
  </property>
</Properties>
</file>