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215" windowHeight="6225" tabRatio="966"/>
  </bookViews>
  <sheets>
    <sheet name="Identifikace" sheetId="55" r:id="rId1"/>
    <sheet name="22-A" sheetId="51" r:id="rId2"/>
    <sheet name="22-HV-V" sheetId="41" r:id="rId3"/>
    <sheet name="22-HV-N" sheetId="44" r:id="rId4"/>
    <sheet name="22-N" sheetId="47" r:id="rId5"/>
    <sheet name="Kontrola" sheetId="49" r:id="rId6"/>
    <sheet name="22-I a)" sheetId="6" r:id="rId7"/>
    <sheet name="22-Bs" sheetId="7" r:id="rId8"/>
    <sheet name="22-Bp" sheetId="8" r:id="rId9"/>
    <sheet name="22-T1" sheetId="11" r:id="rId10"/>
    <sheet name="22-T1d" sheetId="52" r:id="rId11"/>
    <sheet name="22-T2" sheetId="13" r:id="rId12"/>
    <sheet name="22-T LDS vst" sheetId="53" r:id="rId13"/>
    <sheet name="22-T LDS p" sheetId="54" r:id="rId14"/>
  </sheets>
  <definedNames>
    <definedName name="HTML_CodePage" hidden="1">1250</definedName>
    <definedName name="HTML_Control" localSheetId="0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</definedNames>
  <calcPr calcId="145621"/>
</workbook>
</file>

<file path=xl/calcChain.xml><?xml version="1.0" encoding="utf-8"?>
<calcChain xmlns="http://schemas.openxmlformats.org/spreadsheetml/2006/main">
  <c r="H64" i="44" l="1"/>
  <c r="G64" i="44"/>
  <c r="E64" i="44" s="1"/>
  <c r="F64" i="44"/>
  <c r="F69" i="44"/>
  <c r="E71" i="44" l="1"/>
  <c r="E69" i="44" s="1"/>
  <c r="H69" i="44"/>
  <c r="G69" i="44"/>
  <c r="G53" i="41"/>
  <c r="G52" i="41"/>
  <c r="G51" i="41"/>
  <c r="G50" i="41"/>
  <c r="G49" i="41"/>
  <c r="G48" i="41"/>
  <c r="G47" i="41"/>
  <c r="G46" i="41"/>
  <c r="G43" i="41"/>
  <c r="G42" i="41"/>
  <c r="G41" i="41"/>
  <c r="G40" i="41"/>
  <c r="G39" i="41"/>
  <c r="G38" i="41"/>
  <c r="G37" i="41"/>
  <c r="G36" i="41"/>
  <c r="G29" i="41"/>
  <c r="G28" i="41"/>
  <c r="G27" i="41"/>
  <c r="G26" i="41"/>
  <c r="G25" i="41" s="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I68" i="44"/>
  <c r="I67" i="44"/>
  <c r="I66" i="44"/>
  <c r="I65" i="44"/>
  <c r="E68" i="44"/>
  <c r="E67" i="44"/>
  <c r="E66" i="44"/>
  <c r="E65" i="44"/>
  <c r="M63" i="52"/>
  <c r="L63" i="52"/>
  <c r="K63" i="52"/>
  <c r="E63" i="44"/>
  <c r="E62" i="44"/>
  <c r="E61" i="44"/>
  <c r="E59" i="44"/>
  <c r="E58" i="44"/>
  <c r="E57" i="44"/>
  <c r="E56" i="44"/>
  <c r="E53" i="44"/>
  <c r="E52" i="44"/>
  <c r="E50" i="44"/>
  <c r="E48" i="44"/>
  <c r="E47" i="44"/>
  <c r="E46" i="44"/>
  <c r="E45" i="44"/>
  <c r="E44" i="44" s="1"/>
  <c r="E43" i="44"/>
  <c r="E42" i="44"/>
  <c r="E41" i="44"/>
  <c r="E39" i="44"/>
  <c r="E38" i="44"/>
  <c r="E36" i="44" s="1"/>
  <c r="E37" i="44"/>
  <c r="E35" i="44"/>
  <c r="E34" i="44"/>
  <c r="E33" i="44"/>
  <c r="E31" i="44"/>
  <c r="E30" i="44"/>
  <c r="E28" i="44"/>
  <c r="E26" i="44" s="1"/>
  <c r="E27" i="44"/>
  <c r="E25" i="44"/>
  <c r="E24" i="44"/>
  <c r="E23" i="44"/>
  <c r="E22" i="44"/>
  <c r="E20" i="44"/>
  <c r="E19" i="44"/>
  <c r="E16" i="44"/>
  <c r="E15" i="44"/>
  <c r="E14" i="44"/>
  <c r="E13" i="44"/>
  <c r="E11" i="44"/>
  <c r="I45" i="44"/>
  <c r="K53" i="41"/>
  <c r="K52" i="41"/>
  <c r="K51" i="41"/>
  <c r="K50" i="41"/>
  <c r="K49" i="41"/>
  <c r="K48" i="41"/>
  <c r="K47" i="41"/>
  <c r="K46" i="41"/>
  <c r="K43" i="41"/>
  <c r="K42" i="41"/>
  <c r="K41" i="41"/>
  <c r="K40" i="41"/>
  <c r="K39" i="41"/>
  <c r="K38" i="41"/>
  <c r="K37" i="41"/>
  <c r="K36" i="41"/>
  <c r="K29" i="41"/>
  <c r="D25" i="49" s="1"/>
  <c r="K28" i="41"/>
  <c r="K27" i="41"/>
  <c r="K26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 s="1"/>
  <c r="H13" i="47"/>
  <c r="H45" i="41"/>
  <c r="I45" i="41"/>
  <c r="J45" i="41"/>
  <c r="J35" i="41"/>
  <c r="I35" i="41"/>
  <c r="H35" i="41"/>
  <c r="E78" i="44"/>
  <c r="E77" i="44" s="1"/>
  <c r="F60" i="44"/>
  <c r="G60" i="44"/>
  <c r="H60" i="44"/>
  <c r="F51" i="44"/>
  <c r="F49" i="44" s="1"/>
  <c r="F55" i="44"/>
  <c r="F54" i="44" s="1"/>
  <c r="G55" i="44"/>
  <c r="G54" i="44" s="1"/>
  <c r="H55" i="44"/>
  <c r="H54" i="44"/>
  <c r="F44" i="44"/>
  <c r="G44" i="44"/>
  <c r="F40" i="44"/>
  <c r="F36" i="44"/>
  <c r="F32" i="44"/>
  <c r="F29" i="44"/>
  <c r="F26" i="44"/>
  <c r="F21" i="44"/>
  <c r="G21" i="44"/>
  <c r="F18" i="44"/>
  <c r="G18" i="44"/>
  <c r="F12" i="44"/>
  <c r="G12" i="44"/>
  <c r="I71" i="44"/>
  <c r="I64" i="44"/>
  <c r="I63" i="44"/>
  <c r="I62" i="44"/>
  <c r="I61" i="44"/>
  <c r="I59" i="44"/>
  <c r="I58" i="44"/>
  <c r="I57" i="44"/>
  <c r="I56" i="44"/>
  <c r="D29" i="49" s="1"/>
  <c r="I53" i="44"/>
  <c r="I52" i="44"/>
  <c r="I50" i="44"/>
  <c r="I48" i="44"/>
  <c r="I47" i="44"/>
  <c r="I46" i="44"/>
  <c r="I43" i="44"/>
  <c r="D20" i="49"/>
  <c r="I42" i="44"/>
  <c r="I41" i="44"/>
  <c r="I39" i="44"/>
  <c r="D18" i="49" s="1"/>
  <c r="I38" i="44"/>
  <c r="I37" i="44"/>
  <c r="I35" i="44"/>
  <c r="D8" i="49"/>
  <c r="I34" i="44"/>
  <c r="I33" i="44"/>
  <c r="I31" i="44"/>
  <c r="I30" i="44"/>
  <c r="I28" i="44"/>
  <c r="I27" i="44"/>
  <c r="I25" i="44"/>
  <c r="D16" i="49"/>
  <c r="I24" i="44"/>
  <c r="D9" i="49" s="1"/>
  <c r="I23" i="44"/>
  <c r="I22" i="44"/>
  <c r="I20" i="44"/>
  <c r="I19" i="44"/>
  <c r="I16" i="44"/>
  <c r="I15" i="44"/>
  <c r="I14" i="44"/>
  <c r="D17" i="49" s="1"/>
  <c r="I13" i="44"/>
  <c r="D15" i="49" s="1"/>
  <c r="I11" i="44"/>
  <c r="J10" i="41"/>
  <c r="J9" i="41" s="1"/>
  <c r="J8" i="41" s="1"/>
  <c r="J32" i="41" s="1"/>
  <c r="I10" i="41"/>
  <c r="H10" i="41"/>
  <c r="J25" i="41"/>
  <c r="I25" i="41"/>
  <c r="H25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2" i="41"/>
  <c r="B33" i="41"/>
  <c r="B35" i="41"/>
  <c r="B36" i="41"/>
  <c r="B37" i="41"/>
  <c r="B38" i="41"/>
  <c r="B39" i="41"/>
  <c r="B40" i="41"/>
  <c r="B41" i="41"/>
  <c r="B42" i="41"/>
  <c r="B43" i="41"/>
  <c r="B45" i="41"/>
  <c r="B46" i="41"/>
  <c r="B47" i="41"/>
  <c r="B48" i="41"/>
  <c r="B49" i="41"/>
  <c r="B50" i="41"/>
  <c r="B51" i="41"/>
  <c r="B52" i="41"/>
  <c r="B53" i="41"/>
  <c r="U46" i="51"/>
  <c r="U45" i="51"/>
  <c r="U44" i="51"/>
  <c r="U38" i="51"/>
  <c r="U36" i="51"/>
  <c r="U35" i="51"/>
  <c r="U34" i="51"/>
  <c r="U30" i="51"/>
  <c r="U27" i="51"/>
  <c r="U20" i="51"/>
  <c r="U19" i="51"/>
  <c r="U18" i="51"/>
  <c r="U17" i="51"/>
  <c r="U16" i="51"/>
  <c r="T42" i="51"/>
  <c r="T33" i="51"/>
  <c r="T26" i="51"/>
  <c r="T24" i="51"/>
  <c r="S42" i="51"/>
  <c r="S33" i="51"/>
  <c r="S26" i="51"/>
  <c r="S24" i="51"/>
  <c r="R42" i="51"/>
  <c r="R33" i="51"/>
  <c r="R26" i="51"/>
  <c r="R24" i="51"/>
  <c r="R16" i="51"/>
  <c r="R14" i="51"/>
  <c r="P46" i="51"/>
  <c r="P45" i="51"/>
  <c r="P44" i="51"/>
  <c r="P40" i="51"/>
  <c r="U40" i="51"/>
  <c r="P38" i="51"/>
  <c r="P37" i="51"/>
  <c r="U37" i="51"/>
  <c r="P36" i="51"/>
  <c r="P35" i="51"/>
  <c r="P34" i="51"/>
  <c r="P30" i="51"/>
  <c r="P28" i="51"/>
  <c r="U28" i="51"/>
  <c r="U26" i="51"/>
  <c r="P27" i="51"/>
  <c r="P25" i="51"/>
  <c r="U25" i="51"/>
  <c r="P20" i="51"/>
  <c r="P19" i="51"/>
  <c r="P18" i="51"/>
  <c r="P17" i="51"/>
  <c r="O42" i="51"/>
  <c r="O33" i="51"/>
  <c r="O26" i="51"/>
  <c r="O24" i="51"/>
  <c r="N42" i="51"/>
  <c r="N33" i="51"/>
  <c r="N26" i="51"/>
  <c r="N24" i="51"/>
  <c r="M42" i="51"/>
  <c r="M33" i="51"/>
  <c r="M26" i="51"/>
  <c r="M24" i="51"/>
  <c r="M16" i="51"/>
  <c r="M14" i="51"/>
  <c r="K46" i="51"/>
  <c r="K45" i="51"/>
  <c r="K44" i="51"/>
  <c r="K43" i="51"/>
  <c r="K40" i="51"/>
  <c r="K38" i="51"/>
  <c r="K37" i="51"/>
  <c r="K36" i="51"/>
  <c r="K35" i="51"/>
  <c r="K34" i="51"/>
  <c r="K30" i="51"/>
  <c r="K29" i="51"/>
  <c r="P29" i="51"/>
  <c r="U29" i="51"/>
  <c r="K28" i="51"/>
  <c r="K27" i="51"/>
  <c r="K25" i="51"/>
  <c r="K20" i="51"/>
  <c r="K19" i="51"/>
  <c r="K18" i="51"/>
  <c r="K17" i="51"/>
  <c r="K15" i="51"/>
  <c r="P15" i="51"/>
  <c r="H53" i="51"/>
  <c r="H42" i="51"/>
  <c r="H33" i="51"/>
  <c r="H26" i="51"/>
  <c r="H24" i="51"/>
  <c r="H16" i="51"/>
  <c r="H14" i="51"/>
  <c r="H10" i="51"/>
  <c r="R10" i="51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K53" i="51"/>
  <c r="J53" i="51"/>
  <c r="I53" i="51"/>
  <c r="G53" i="51"/>
  <c r="F53" i="51"/>
  <c r="E53" i="51"/>
  <c r="D53" i="51"/>
  <c r="B53" i="51"/>
  <c r="B54" i="51"/>
  <c r="B55" i="51"/>
  <c r="B56" i="51"/>
  <c r="B57" i="51"/>
  <c r="B60" i="51"/>
  <c r="B61" i="51"/>
  <c r="B62" i="51"/>
  <c r="B63" i="51"/>
  <c r="B64" i="51"/>
  <c r="B65" i="51"/>
  <c r="B66" i="51"/>
  <c r="B67" i="51"/>
  <c r="B68" i="51"/>
  <c r="B69" i="51"/>
  <c r="Q42" i="51"/>
  <c r="L42" i="51"/>
  <c r="J42" i="51"/>
  <c r="I42" i="51"/>
  <c r="G42" i="51"/>
  <c r="F42" i="51"/>
  <c r="E42" i="51"/>
  <c r="D42" i="51"/>
  <c r="E39" i="51"/>
  <c r="K33" i="51"/>
  <c r="Q33" i="51"/>
  <c r="L33" i="51"/>
  <c r="J33" i="51"/>
  <c r="I33" i="51"/>
  <c r="G33" i="51"/>
  <c r="F33" i="51"/>
  <c r="E33" i="51"/>
  <c r="D33" i="51"/>
  <c r="Q26" i="51"/>
  <c r="Q24" i="51"/>
  <c r="L26" i="51"/>
  <c r="L24" i="51"/>
  <c r="J26" i="51"/>
  <c r="J24" i="51"/>
  <c r="I26" i="51"/>
  <c r="I24" i="51"/>
  <c r="G26" i="51"/>
  <c r="F26" i="51"/>
  <c r="F24" i="51"/>
  <c r="F10" i="51"/>
  <c r="E26" i="51"/>
  <c r="E24" i="51"/>
  <c r="D26" i="51"/>
  <c r="T16" i="51"/>
  <c r="T14" i="51"/>
  <c r="S16" i="51"/>
  <c r="S14" i="51"/>
  <c r="Q16" i="51"/>
  <c r="Q14" i="51"/>
  <c r="Q10" i="51"/>
  <c r="O16" i="51"/>
  <c r="O14" i="51"/>
  <c r="N16" i="51"/>
  <c r="N14" i="51"/>
  <c r="L16" i="51"/>
  <c r="L14" i="51"/>
  <c r="J16" i="51"/>
  <c r="J14" i="51"/>
  <c r="I16" i="51"/>
  <c r="G16" i="51"/>
  <c r="G14" i="51"/>
  <c r="F16" i="51"/>
  <c r="F14" i="51"/>
  <c r="E16" i="51"/>
  <c r="E14" i="51"/>
  <c r="E10" i="51"/>
  <c r="E9" i="51"/>
  <c r="E56" i="51"/>
  <c r="D16" i="51"/>
  <c r="D14" i="51"/>
  <c r="E12" i="51"/>
  <c r="E11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9" i="51"/>
  <c r="B50" i="51"/>
  <c r="B51" i="51"/>
  <c r="D5" i="51"/>
  <c r="L5" i="51"/>
  <c r="Q5" i="51"/>
  <c r="M41" i="6"/>
  <c r="L41" i="6"/>
  <c r="D5" i="13"/>
  <c r="G5" i="13"/>
  <c r="E12" i="13"/>
  <c r="H12" i="13"/>
  <c r="E13" i="13"/>
  <c r="H13" i="13"/>
  <c r="E14" i="13"/>
  <c r="H14" i="13"/>
  <c r="E15" i="13"/>
  <c r="H15" i="13"/>
  <c r="E16" i="13"/>
  <c r="H16" i="13"/>
  <c r="E17" i="13"/>
  <c r="H17" i="13"/>
  <c r="E20" i="13"/>
  <c r="H20" i="13"/>
  <c r="E21" i="13"/>
  <c r="H21" i="13"/>
  <c r="E22" i="13"/>
  <c r="H22" i="13"/>
  <c r="E23" i="13"/>
  <c r="H23" i="13"/>
  <c r="E24" i="13"/>
  <c r="H24" i="13"/>
  <c r="E25" i="13"/>
  <c r="H25" i="13"/>
  <c r="D27" i="13"/>
  <c r="F27" i="13"/>
  <c r="G27" i="13"/>
  <c r="H27" i="13"/>
  <c r="H28" i="13"/>
  <c r="I27" i="13"/>
  <c r="I28" i="13"/>
  <c r="D28" i="13"/>
  <c r="F28" i="13"/>
  <c r="G28" i="13"/>
  <c r="H8" i="11"/>
  <c r="H9" i="11"/>
  <c r="H11" i="11"/>
  <c r="H12" i="11"/>
  <c r="H13" i="11"/>
  <c r="H14" i="11"/>
  <c r="H15" i="11"/>
  <c r="H16" i="11"/>
  <c r="H17" i="11"/>
  <c r="H26" i="11"/>
  <c r="H19" i="11"/>
  <c r="H20" i="11"/>
  <c r="H21" i="11"/>
  <c r="H22" i="11"/>
  <c r="H23" i="11"/>
  <c r="H24" i="11"/>
  <c r="H25" i="11"/>
  <c r="D26" i="11"/>
  <c r="D27" i="11"/>
  <c r="E26" i="11"/>
  <c r="E27" i="11"/>
  <c r="F26" i="11"/>
  <c r="G26" i="11"/>
  <c r="I26" i="11"/>
  <c r="F27" i="11"/>
  <c r="G27" i="11"/>
  <c r="I27" i="11"/>
  <c r="H32" i="11"/>
  <c r="H33" i="11"/>
  <c r="D6" i="8"/>
  <c r="F6" i="8"/>
  <c r="D10" i="8"/>
  <c r="D34" i="8"/>
  <c r="F10" i="8"/>
  <c r="D15" i="8"/>
  <c r="D33" i="8"/>
  <c r="F15" i="8"/>
  <c r="D30" i="8"/>
  <c r="E30" i="8"/>
  <c r="F30" i="8"/>
  <c r="G30" i="8"/>
  <c r="D31" i="8"/>
  <c r="E31" i="8"/>
  <c r="F31" i="8"/>
  <c r="G31" i="8"/>
  <c r="E33" i="8"/>
  <c r="G33" i="8"/>
  <c r="E9" i="7"/>
  <c r="E33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E14" i="7"/>
  <c r="E29" i="7"/>
  <c r="F29" i="7"/>
  <c r="E30" i="7"/>
  <c r="F30" i="7"/>
  <c r="E32" i="7"/>
  <c r="F32" i="7"/>
  <c r="E5" i="6"/>
  <c r="E50" i="6"/>
  <c r="B10" i="6"/>
  <c r="K10" i="6"/>
  <c r="L10" i="6"/>
  <c r="M10" i="6"/>
  <c r="M9" i="6"/>
  <c r="M48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51" i="6"/>
  <c r="B52" i="6"/>
  <c r="B53" i="6"/>
  <c r="B54" i="6"/>
  <c r="B55" i="6"/>
  <c r="B56" i="6"/>
  <c r="B57" i="6"/>
  <c r="B58" i="6"/>
  <c r="M11" i="6"/>
  <c r="K12" i="6"/>
  <c r="L12" i="6"/>
  <c r="M12" i="6"/>
  <c r="G14" i="6"/>
  <c r="H14" i="6"/>
  <c r="H10" i="6"/>
  <c r="I14" i="6"/>
  <c r="I10" i="6"/>
  <c r="J14" i="6"/>
  <c r="J10" i="6"/>
  <c r="E16" i="6"/>
  <c r="E14" i="6"/>
  <c r="F16" i="6"/>
  <c r="F14" i="6"/>
  <c r="G16" i="6"/>
  <c r="H16" i="6"/>
  <c r="I16" i="6"/>
  <c r="J16" i="6"/>
  <c r="K21" i="6"/>
  <c r="L21" i="6"/>
  <c r="L13" i="6"/>
  <c r="M21" i="6"/>
  <c r="M13" i="6"/>
  <c r="I22" i="6"/>
  <c r="I12" i="6"/>
  <c r="J22" i="6"/>
  <c r="J12" i="6"/>
  <c r="K22" i="6"/>
  <c r="L22" i="6"/>
  <c r="M22" i="6"/>
  <c r="M23" i="6"/>
  <c r="E24" i="6"/>
  <c r="H24" i="6"/>
  <c r="I24" i="6"/>
  <c r="J24" i="6"/>
  <c r="E26" i="6"/>
  <c r="F26" i="6"/>
  <c r="F24" i="6"/>
  <c r="G26" i="6"/>
  <c r="G24" i="6"/>
  <c r="H26" i="6"/>
  <c r="I26" i="6"/>
  <c r="J26" i="6"/>
  <c r="J31" i="6"/>
  <c r="J23" i="6"/>
  <c r="K31" i="6"/>
  <c r="K23" i="6"/>
  <c r="L31" i="6"/>
  <c r="L23" i="6"/>
  <c r="M31" i="6"/>
  <c r="I32" i="6"/>
  <c r="J32" i="6"/>
  <c r="K32" i="6"/>
  <c r="L32" i="6"/>
  <c r="M32" i="6"/>
  <c r="E33" i="6"/>
  <c r="F33" i="6"/>
  <c r="G33" i="6"/>
  <c r="H33" i="6"/>
  <c r="I33" i="6"/>
  <c r="J33" i="6"/>
  <c r="J39" i="6"/>
  <c r="K39" i="6"/>
  <c r="L39" i="6"/>
  <c r="M39" i="6"/>
  <c r="I41" i="6"/>
  <c r="I39" i="6"/>
  <c r="J41" i="6"/>
  <c r="K41" i="6"/>
  <c r="E42" i="6"/>
  <c r="F42" i="6"/>
  <c r="G42" i="6"/>
  <c r="H42" i="6"/>
  <c r="I42" i="6"/>
  <c r="J42" i="6"/>
  <c r="B4" i="49"/>
  <c r="D4" i="49"/>
  <c r="B5" i="49"/>
  <c r="B8" i="49"/>
  <c r="B9" i="49"/>
  <c r="B10" i="49"/>
  <c r="B12" i="49"/>
  <c r="B15" i="49"/>
  <c r="B16" i="49"/>
  <c r="B17" i="49"/>
  <c r="B18" i="49"/>
  <c r="B19" i="49"/>
  <c r="B20" i="49"/>
  <c r="B21" i="49"/>
  <c r="B24" i="49"/>
  <c r="B25" i="49"/>
  <c r="B26" i="49"/>
  <c r="B27" i="49"/>
  <c r="B28" i="49"/>
  <c r="B29" i="49"/>
  <c r="B30" i="49"/>
  <c r="B31" i="49"/>
  <c r="B32" i="49"/>
  <c r="H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H9" i="47"/>
  <c r="I19" i="47"/>
  <c r="L19" i="47"/>
  <c r="H10" i="47"/>
  <c r="H11" i="47"/>
  <c r="H12" i="47"/>
  <c r="H14" i="47"/>
  <c r="H15" i="47"/>
  <c r="H16" i="47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4" i="44"/>
  <c r="B75" i="44"/>
  <c r="B77" i="44"/>
  <c r="B78" i="44"/>
  <c r="B79" i="44"/>
  <c r="B80" i="44"/>
  <c r="H12" i="44"/>
  <c r="H18" i="44"/>
  <c r="H21" i="44"/>
  <c r="I21" i="44" s="1"/>
  <c r="G26" i="44"/>
  <c r="H26" i="44"/>
  <c r="G29" i="44"/>
  <c r="I29" i="44" s="1"/>
  <c r="H29" i="44"/>
  <c r="G32" i="44"/>
  <c r="H32" i="44"/>
  <c r="G36" i="44"/>
  <c r="H36" i="44"/>
  <c r="G40" i="44"/>
  <c r="H40" i="44"/>
  <c r="H44" i="44"/>
  <c r="H17" i="44" s="1"/>
  <c r="G51" i="44"/>
  <c r="H51" i="44"/>
  <c r="H49" i="44" s="1"/>
  <c r="K26" i="51"/>
  <c r="K24" i="51"/>
  <c r="P26" i="51"/>
  <c r="D24" i="51"/>
  <c r="G24" i="51"/>
  <c r="E23" i="51"/>
  <c r="I14" i="51"/>
  <c r="I10" i="51"/>
  <c r="K16" i="51"/>
  <c r="K14" i="51"/>
  <c r="U24" i="51"/>
  <c r="P24" i="51"/>
  <c r="P33" i="51"/>
  <c r="S10" i="51"/>
  <c r="U33" i="51"/>
  <c r="P16" i="51"/>
  <c r="J21" i="51"/>
  <c r="G10" i="51"/>
  <c r="J10" i="51"/>
  <c r="T10" i="51"/>
  <c r="N10" i="51"/>
  <c r="E13" i="51"/>
  <c r="I17" i="47"/>
  <c r="L17" i="47"/>
  <c r="I14" i="47"/>
  <c r="L14" i="47"/>
  <c r="I18" i="47"/>
  <c r="L18" i="47"/>
  <c r="I10" i="47"/>
  <c r="J16" i="47"/>
  <c r="K16" i="47"/>
  <c r="J15" i="47"/>
  <c r="K15" i="47"/>
  <c r="K9" i="47"/>
  <c r="J14" i="47"/>
  <c r="K14" i="47"/>
  <c r="J13" i="47"/>
  <c r="K13" i="47"/>
  <c r="J12" i="47"/>
  <c r="K12" i="47"/>
  <c r="K11" i="47"/>
  <c r="J11" i="47"/>
  <c r="L10" i="47"/>
  <c r="J10" i="47"/>
  <c r="K10" i="47"/>
  <c r="J9" i="47"/>
  <c r="K8" i="47"/>
  <c r="J8" i="47"/>
  <c r="F10" i="6"/>
  <c r="O10" i="51"/>
  <c r="G41" i="6"/>
  <c r="G39" i="6"/>
  <c r="G10" i="6"/>
  <c r="F21" i="6"/>
  <c r="E31" i="6"/>
  <c r="E22" i="6"/>
  <c r="E12" i="6"/>
  <c r="F31" i="6"/>
  <c r="F23" i="6"/>
  <c r="F22" i="6"/>
  <c r="F12" i="6"/>
  <c r="E32" i="6"/>
  <c r="E21" i="6"/>
  <c r="F32" i="6"/>
  <c r="E41" i="6"/>
  <c r="E39" i="6"/>
  <c r="E10" i="6"/>
  <c r="F41" i="6"/>
  <c r="F39" i="6"/>
  <c r="M10" i="51"/>
  <c r="I8" i="47"/>
  <c r="L8" i="47"/>
  <c r="H41" i="6"/>
  <c r="H39" i="6"/>
  <c r="E23" i="6"/>
  <c r="U15" i="51"/>
  <c r="U14" i="51"/>
  <c r="P14" i="51"/>
  <c r="P43" i="51"/>
  <c r="K42" i="51"/>
  <c r="I9" i="47"/>
  <c r="L9" i="47"/>
  <c r="D10" i="51"/>
  <c r="D31" i="51"/>
  <c r="D21" i="51"/>
  <c r="H24" i="47"/>
  <c r="I13" i="47"/>
  <c r="L13" i="47"/>
  <c r="I20" i="47"/>
  <c r="L20" i="47"/>
  <c r="H27" i="11"/>
  <c r="I12" i="47"/>
  <c r="L12" i="47"/>
  <c r="I16" i="47"/>
  <c r="L16" i="47"/>
  <c r="I31" i="51"/>
  <c r="G21" i="51"/>
  <c r="F21" i="51"/>
  <c r="I21" i="51"/>
  <c r="K10" i="51"/>
  <c r="H21" i="51"/>
  <c r="J31" i="51"/>
  <c r="G31" i="51"/>
  <c r="F31" i="51"/>
  <c r="K13" i="6"/>
  <c r="L10" i="51"/>
  <c r="G21" i="6"/>
  <c r="G11" i="6"/>
  <c r="H21" i="6"/>
  <c r="G31" i="6"/>
  <c r="G22" i="6"/>
  <c r="H31" i="6"/>
  <c r="H22" i="6"/>
  <c r="G32" i="6"/>
  <c r="G23" i="6"/>
  <c r="I11" i="47"/>
  <c r="L11" i="47"/>
  <c r="H32" i="6"/>
  <c r="L11" i="6"/>
  <c r="L9" i="6"/>
  <c r="L48" i="6"/>
  <c r="F33" i="8"/>
  <c r="F34" i="8"/>
  <c r="I15" i="47"/>
  <c r="L15" i="47"/>
  <c r="I21" i="47"/>
  <c r="L21" i="47"/>
  <c r="H31" i="51"/>
  <c r="K11" i="6"/>
  <c r="K9" i="6"/>
  <c r="K48" i="6"/>
  <c r="E27" i="13"/>
  <c r="E28" i="13"/>
  <c r="I31" i="6"/>
  <c r="I23" i="6"/>
  <c r="J21" i="6"/>
  <c r="I21" i="6"/>
  <c r="H11" i="6"/>
  <c r="H13" i="6"/>
  <c r="I11" i="51"/>
  <c r="K21" i="51"/>
  <c r="F11" i="51"/>
  <c r="F9" i="6"/>
  <c r="F48" i="6"/>
  <c r="I11" i="6"/>
  <c r="I9" i="6"/>
  <c r="I48" i="6"/>
  <c r="I13" i="6"/>
  <c r="F11" i="6"/>
  <c r="F13" i="6"/>
  <c r="H23" i="6"/>
  <c r="H11" i="51"/>
  <c r="G11" i="51"/>
  <c r="U43" i="51"/>
  <c r="U42" i="51"/>
  <c r="P42" i="51"/>
  <c r="J11" i="51"/>
  <c r="E13" i="6"/>
  <c r="D9" i="51"/>
  <c r="H12" i="6"/>
  <c r="G12" i="6"/>
  <c r="G9" i="6"/>
  <c r="G48" i="6"/>
  <c r="N21" i="51"/>
  <c r="M21" i="51"/>
  <c r="N31" i="51"/>
  <c r="P10" i="51"/>
  <c r="L31" i="51"/>
  <c r="O21" i="51"/>
  <c r="O31" i="51"/>
  <c r="L21" i="51"/>
  <c r="M31" i="51"/>
  <c r="D3" i="49"/>
  <c r="D5" i="49"/>
  <c r="E11" i="6"/>
  <c r="E9" i="6"/>
  <c r="E48" i="6"/>
  <c r="J13" i="6"/>
  <c r="J11" i="6"/>
  <c r="J9" i="6"/>
  <c r="J48" i="6"/>
  <c r="K31" i="51"/>
  <c r="G13" i="6"/>
  <c r="D11" i="51"/>
  <c r="D32" i="51"/>
  <c r="D23" i="51"/>
  <c r="D22" i="51"/>
  <c r="D12" i="51"/>
  <c r="D13" i="51"/>
  <c r="D41" i="51"/>
  <c r="D39" i="51"/>
  <c r="S21" i="51"/>
  <c r="Q21" i="51"/>
  <c r="R21" i="51"/>
  <c r="S31" i="51"/>
  <c r="R31" i="51"/>
  <c r="Q31" i="51"/>
  <c r="T21" i="51"/>
  <c r="T31" i="51"/>
  <c r="U10" i="51"/>
  <c r="Q11" i="51"/>
  <c r="O11" i="51"/>
  <c r="M11" i="51"/>
  <c r="T11" i="51"/>
  <c r="R11" i="51"/>
  <c r="S11" i="51"/>
  <c r="P21" i="51"/>
  <c r="I41" i="51"/>
  <c r="I39" i="51"/>
  <c r="F22" i="51"/>
  <c r="H22" i="51"/>
  <c r="G22" i="51"/>
  <c r="K11" i="51"/>
  <c r="J22" i="51"/>
  <c r="H41" i="51"/>
  <c r="H39" i="51"/>
  <c r="G32" i="51"/>
  <c r="G23" i="51"/>
  <c r="I22" i="51"/>
  <c r="F41" i="51"/>
  <c r="J32" i="51"/>
  <c r="J23" i="51"/>
  <c r="I32" i="51"/>
  <c r="I23" i="51"/>
  <c r="F32" i="51"/>
  <c r="J41" i="51"/>
  <c r="J39" i="51"/>
  <c r="H32" i="51"/>
  <c r="H23" i="51"/>
  <c r="G41" i="51"/>
  <c r="G39" i="51"/>
  <c r="P31" i="51"/>
  <c r="D56" i="51"/>
  <c r="L11" i="51"/>
  <c r="N11" i="51"/>
  <c r="H9" i="6"/>
  <c r="H48" i="6"/>
  <c r="U31" i="51"/>
  <c r="I12" i="51"/>
  <c r="I9" i="51"/>
  <c r="I56" i="51"/>
  <c r="I13" i="51"/>
  <c r="J12" i="51"/>
  <c r="J9" i="51"/>
  <c r="J56" i="51"/>
  <c r="J13" i="51"/>
  <c r="K41" i="51"/>
  <c r="F39" i="51"/>
  <c r="K32" i="51"/>
  <c r="F23" i="51"/>
  <c r="G12" i="51"/>
  <c r="G9" i="51"/>
  <c r="G56" i="51"/>
  <c r="G13" i="51"/>
  <c r="F12" i="51"/>
  <c r="F9" i="51"/>
  <c r="K22" i="51"/>
  <c r="F13" i="51"/>
  <c r="U21" i="51"/>
  <c r="P11" i="51"/>
  <c r="N41" i="51"/>
  <c r="N39" i="51"/>
  <c r="M32" i="51"/>
  <c r="M23" i="51"/>
  <c r="N22" i="51"/>
  <c r="O41" i="51"/>
  <c r="O39" i="51"/>
  <c r="M22" i="51"/>
  <c r="O22" i="51"/>
  <c r="L41" i="51"/>
  <c r="L39" i="51"/>
  <c r="L22" i="51"/>
  <c r="L32" i="51"/>
  <c r="L23" i="51"/>
  <c r="N32" i="51"/>
  <c r="N23" i="51"/>
  <c r="O32" i="51"/>
  <c r="O23" i="51"/>
  <c r="M41" i="51"/>
  <c r="M39" i="51"/>
  <c r="H12" i="51"/>
  <c r="H9" i="51"/>
  <c r="H56" i="51"/>
  <c r="H13" i="51"/>
  <c r="P32" i="51"/>
  <c r="K23" i="51"/>
  <c r="L12" i="51"/>
  <c r="L9" i="51"/>
  <c r="L13" i="51"/>
  <c r="U11" i="51"/>
  <c r="T22" i="51"/>
  <c r="Q41" i="51"/>
  <c r="Q39" i="51"/>
  <c r="R32" i="51"/>
  <c r="R23" i="51"/>
  <c r="S32" i="51"/>
  <c r="S23" i="51"/>
  <c r="R41" i="51"/>
  <c r="R39" i="51"/>
  <c r="R22" i="51"/>
  <c r="T32" i="51"/>
  <c r="T23" i="51"/>
  <c r="Q22" i="51"/>
  <c r="T41" i="51"/>
  <c r="T39" i="51"/>
  <c r="S22" i="51"/>
  <c r="S41" i="51"/>
  <c r="S39" i="51"/>
  <c r="Q32" i="51"/>
  <c r="Q23" i="51"/>
  <c r="P41" i="51"/>
  <c r="K39" i="51"/>
  <c r="O12" i="51"/>
  <c r="O9" i="51"/>
  <c r="O13" i="51"/>
  <c r="M12" i="51"/>
  <c r="M9" i="51"/>
  <c r="M13" i="51"/>
  <c r="K12" i="51"/>
  <c r="K9" i="51"/>
  <c r="P22" i="51"/>
  <c r="K13" i="51"/>
  <c r="N12" i="51"/>
  <c r="N9" i="51"/>
  <c r="N13" i="51"/>
  <c r="F56" i="51"/>
  <c r="S12" i="51"/>
  <c r="S9" i="51"/>
  <c r="S13" i="51"/>
  <c r="T12" i="51"/>
  <c r="T9" i="51"/>
  <c r="T13" i="51"/>
  <c r="U22" i="51"/>
  <c r="P12" i="51"/>
  <c r="P9" i="51"/>
  <c r="P13" i="51"/>
  <c r="K56" i="51"/>
  <c r="R12" i="51"/>
  <c r="R9" i="51"/>
  <c r="R13" i="51"/>
  <c r="U41" i="51"/>
  <c r="U39" i="51"/>
  <c r="P39" i="51"/>
  <c r="Q12" i="51"/>
  <c r="Q9" i="51"/>
  <c r="Q13" i="51"/>
  <c r="U32" i="51"/>
  <c r="U23" i="51"/>
  <c r="P23" i="51"/>
  <c r="U12" i="51"/>
  <c r="U9" i="51"/>
  <c r="U13" i="51"/>
  <c r="G5" i="6"/>
  <c r="I5" i="6"/>
  <c r="K5" i="6"/>
  <c r="L5" i="6"/>
  <c r="M5" i="6"/>
  <c r="K45" i="41" l="1"/>
  <c r="G45" i="41"/>
  <c r="K35" i="41"/>
  <c r="G35" i="41"/>
  <c r="H9" i="41"/>
  <c r="H8" i="41" s="1"/>
  <c r="H32" i="41" s="1"/>
  <c r="K25" i="41"/>
  <c r="I9" i="41"/>
  <c r="I8" i="41" s="1"/>
  <c r="I32" i="41" s="1"/>
  <c r="G10" i="41"/>
  <c r="I40" i="44"/>
  <c r="D19" i="49" s="1"/>
  <c r="D21" i="49" s="1"/>
  <c r="E21" i="44"/>
  <c r="E32" i="44"/>
  <c r="I18" i="44"/>
  <c r="E12" i="44"/>
  <c r="I60" i="44"/>
  <c r="I69" i="44"/>
  <c r="I26" i="44"/>
  <c r="E29" i="44"/>
  <c r="I32" i="44"/>
  <c r="E51" i="44"/>
  <c r="E49" i="44" s="1"/>
  <c r="I44" i="44"/>
  <c r="I51" i="44"/>
  <c r="G49" i="44"/>
  <c r="I49" i="44" s="1"/>
  <c r="I54" i="44"/>
  <c r="E55" i="44"/>
  <c r="E54" i="44" s="1"/>
  <c r="I36" i="44"/>
  <c r="D10" i="49"/>
  <c r="D12" i="49" s="1"/>
  <c r="K9" i="41"/>
  <c r="K8" i="41" s="1"/>
  <c r="K32" i="41" s="1"/>
  <c r="G9" i="41"/>
  <c r="G8" i="41" s="1"/>
  <c r="G32" i="41" s="1"/>
  <c r="E60" i="44"/>
  <c r="I55" i="44"/>
  <c r="E18" i="44"/>
  <c r="E40" i="44"/>
  <c r="F17" i="44"/>
  <c r="F10" i="44" s="1"/>
  <c r="F9" i="44" s="1"/>
  <c r="F8" i="44" s="1"/>
  <c r="F74" i="44" s="1"/>
  <c r="H10" i="44"/>
  <c r="H9" i="44" s="1"/>
  <c r="H8" i="44" s="1"/>
  <c r="H74" i="44" s="1"/>
  <c r="G17" i="44"/>
  <c r="I17" i="44" s="1"/>
  <c r="I12" i="44"/>
  <c r="E17" i="44" l="1"/>
  <c r="E10" i="44" s="1"/>
  <c r="D24" i="49"/>
  <c r="D26" i="49" s="1"/>
  <c r="D30" i="49" s="1"/>
  <c r="E9" i="44"/>
  <c r="E8" i="44" s="1"/>
  <c r="E74" i="44" s="1"/>
  <c r="G10" i="44"/>
  <c r="G9" i="44" l="1"/>
  <c r="I10" i="44"/>
  <c r="I9" i="44" l="1"/>
  <c r="G8" i="44"/>
  <c r="G74" i="44" l="1"/>
  <c r="I8" i="44"/>
  <c r="D31" i="49" l="1"/>
  <c r="D32" i="49" s="1"/>
  <c r="I74" i="44"/>
  <c r="D27" i="49"/>
  <c r="D28" i="49" s="1"/>
</calcChain>
</file>

<file path=xl/sharedStrings.xml><?xml version="1.0" encoding="utf-8"?>
<sst xmlns="http://schemas.openxmlformats.org/spreadsheetml/2006/main" count="1130" uniqueCount="379">
  <si>
    <t>Držitel licence:</t>
  </si>
  <si>
    <t>Období:</t>
  </si>
  <si>
    <t>Výkaz 22-A: Výkaz aktiv a změn aktiv</t>
  </si>
  <si>
    <t>v tis. Kč</t>
  </si>
  <si>
    <t>22-A</t>
  </si>
  <si>
    <t>i</t>
  </si>
  <si>
    <t>Skutečnost</t>
  </si>
  <si>
    <t>Plán</t>
  </si>
  <si>
    <t>Odpisy</t>
  </si>
  <si>
    <t>Vyřazený majetek</t>
  </si>
  <si>
    <t>Aktivovaný majetek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</si>
  <si>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</si>
  <si>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</si>
  <si>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</si>
  <si>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</si>
  <si>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</si>
  <si>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</si>
  <si>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</si>
  <si>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</si>
  <si>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</si>
  <si>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</si>
  <si>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</si>
  <si>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</si>
  <si>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</si>
  <si>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</si>
  <si>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</si>
  <si>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</si>
  <si>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</si>
  <si>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</si>
  <si>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</si>
  <si>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</si>
  <si>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</si>
  <si>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</si>
  <si>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</si>
  <si>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</si>
  <si>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</si>
  <si>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</si>
  <si>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</si>
  <si>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</si>
  <si>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</si>
  <si>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</si>
  <si>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</si>
  <si>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</si>
  <si>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</si>
  <si>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</si>
  <si>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</si>
  <si>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</si>
  <si>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</si>
  <si>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</si>
  <si>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</si>
  <si>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</si>
  <si>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</si>
  <si>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</si>
  <si>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</si>
  <si>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</si>
  <si>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</si>
  <si>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</si>
  <si>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</si>
  <si>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</si>
  <si>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</si>
  <si>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</si>
  <si>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</si>
  <si>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</si>
  <si>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</si>
  <si>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</si>
  <si>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</si>
  <si>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</si>
  <si>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>Výkaz 22-HV - V: Výkaz hospodářského výsledku - výnosy</t>
  </si>
  <si>
    <t>22-HV - V</t>
  </si>
  <si>
    <t>Celkem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</si>
  <si>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</si>
  <si>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</si>
  <si>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</si>
  <si>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</si>
  <si>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</si>
  <si>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</si>
  <si>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</si>
  <si>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</si>
  <si>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</si>
  <si>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snižující provozní náklady</t>
  </si>
  <si>
    <t>Změna stavu zásob vlastní činnosti</t>
  </si>
  <si>
    <t>Aktivace</t>
  </si>
  <si>
    <t>Ostatní provozní výnosy</t>
  </si>
  <si>
    <t>Tržby za prodej zboží</t>
  </si>
  <si>
    <t>Tržby ostatní snižující provozní náklady</t>
  </si>
  <si>
    <t>Výkaz 22-HV - N: Výkaz hospodářského výsledku - náklady</t>
  </si>
  <si>
    <t>22-HV - N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</si>
  <si>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</si>
  <si>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</si>
  <si>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</si>
  <si>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</si>
  <si>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</si>
  <si>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</si>
  <si>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</si>
  <si>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</si>
  <si>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</si>
  <si>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</si>
  <si>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</si>
  <si>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</si>
  <si>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</si>
  <si>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>Daně a poplatky</t>
  </si>
  <si>
    <t>Ostatní provozní náklady</t>
  </si>
  <si>
    <t>Nákladové úroky</t>
  </si>
  <si>
    <t>Ostatní finanční náklady</t>
  </si>
  <si>
    <t>Náklady vynaložené na prodané zboží</t>
  </si>
  <si>
    <t xml:space="preserve">Zůstatková cena prodaného dlouhodobého majetku a materiálu </t>
  </si>
  <si>
    <t>Daň z příjmu za společnost</t>
  </si>
  <si>
    <t>splatná</t>
  </si>
  <si>
    <t>odložená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</si>
  <si>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</si>
  <si>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</si>
  <si>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</si>
  <si>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</si>
  <si>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</si>
  <si>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</si>
  <si>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</si>
  <si>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</si>
  <si>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</si>
  <si>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</si>
  <si>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</si>
  <si>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</si>
  <si>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</si>
  <si>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</si>
  <si>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</si>
  <si>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</si>
  <si>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</si>
  <si>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</si>
  <si>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</si>
  <si>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</si>
  <si>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</si>
  <si>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</si>
  <si>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</si>
  <si>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</si>
  <si>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</si>
  <si>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</si>
  <si>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</si>
  <si>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</si>
  <si>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</si>
  <si>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</si>
  <si>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</si>
  <si>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</si>
  <si>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</si>
  <si>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</si>
  <si>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</si>
  <si>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</si>
  <si>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</si>
  <si>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</si>
  <si>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</si>
  <si>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</si>
  <si>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</si>
  <si>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</si>
  <si>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Místní síť</t>
  </si>
  <si>
    <t>Distribuce zákazníci celkem</t>
  </si>
  <si>
    <t>CNG celkem</t>
  </si>
  <si>
    <t>Vlastní spotřeba technologická celkem</t>
  </si>
  <si>
    <t>Bilanční ztráty</t>
  </si>
  <si>
    <t xml:space="preserve"> Výkaz 22-Bp: Výkaz distribuce zemního plynu - plán</t>
  </si>
  <si>
    <t>22-Bp</t>
  </si>
  <si>
    <t>Množství plynu</t>
  </si>
  <si>
    <t>1</t>
  </si>
  <si>
    <t>2</t>
  </si>
  <si>
    <t>Datum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</si>
  <si>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</si>
  <si>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</si>
  <si>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</si>
  <si>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</si>
  <si>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</si>
  <si>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</si>
  <si>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</si>
  <si>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</si>
  <si>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</si>
  <si>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</si>
  <si>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</si>
  <si>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</si>
  <si>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</si>
  <si>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</si>
  <si>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</si>
  <si>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</si>
  <si>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</si>
  <si>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</si>
  <si>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</si>
  <si>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</si>
  <si>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</si>
  <si>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</si>
  <si>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</si>
  <si>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</si>
  <si>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</si>
  <si>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Leden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</si>
  <si>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</si>
  <si>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</si>
  <si>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</si>
  <si>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</si>
  <si>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</si>
  <si>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>Na dobu neurčitou</t>
  </si>
  <si>
    <t>Dálkovod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</si>
  <si>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</si>
  <si>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</si>
  <si>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</si>
  <si>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</si>
  <si>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</si>
  <si>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</si>
  <si>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</si>
  <si>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</si>
  <si>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</si>
  <si>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</si>
  <si>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</si>
  <si>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t>Denní rezervovaná kapacita</t>
  </si>
  <si>
    <t xml:space="preserve">Dálkovody </t>
  </si>
  <si>
    <t xml:space="preserve">Místní sítě </t>
  </si>
  <si>
    <t>Náklady včetně režie</t>
  </si>
  <si>
    <t>Domácnost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</si>
  <si>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</si>
  <si>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</si>
  <si>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</si>
  <si>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</si>
  <si>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</si>
  <si>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</si>
  <si>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</si>
  <si>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</si>
  <si>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</si>
  <si>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</si>
  <si>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</si>
  <si>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</si>
  <si>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</si>
  <si>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</si>
  <si>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</si>
  <si>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</si>
  <si>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z toho goodwill</t>
  </si>
  <si>
    <t xml:space="preserve">z toho opravné položky k majetku </t>
  </si>
  <si>
    <t>z toho majetek neuznatelný jako regulovaná hodnota</t>
  </si>
  <si>
    <t>Rezervovaná kapacita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</si>
  <si>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</si>
  <si>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</si>
  <si>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</si>
  <si>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</si>
  <si>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</si>
  <si>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</si>
  <si>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</si>
  <si>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</si>
  <si>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</si>
  <si>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</si>
  <si>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</si>
  <si>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t>Vysvětlivky: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</si>
  <si>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</si>
  <si>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2)</t>
    </r>
  </si>
  <si>
    <t xml:space="preserve"> </t>
  </si>
  <si>
    <t>Zůstatková hodnota aktiv k 31. 12.</t>
  </si>
  <si>
    <r>
      <t>Tržby za distribuci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předávacích míst přeshraničních plynovodů </t>
    </r>
  </si>
  <si>
    <t>1) Výdaje související s pořízením podpůrného majetku jsou rozděleny na distribuci plynu dálkovody a distribuci plynu místními sítěmi podle výdajů souvisejících s pořízením přímo přiřaditelného majetku.</t>
  </si>
  <si>
    <t>2) Výdaje související s pořízením společného majetku jsou rozděleny na distribuci plynu dálkovody, distribuci plynu místními sítěmi a ostatní činnosti podle výdajů souvisejících pořízením přímo přiřaditelného majetku.</t>
  </si>
  <si>
    <t>Náklady regulace - procesy</t>
  </si>
  <si>
    <t>Náklady na procesy</t>
  </si>
  <si>
    <t>(Nepovolené náklady zahrnuté v procesech)</t>
  </si>
  <si>
    <t>Ostatní náklady regulace - PV</t>
  </si>
  <si>
    <t xml:space="preserve">Náklady na kolektory </t>
  </si>
  <si>
    <t>Nájemné za pozemky pod regulačními stanicemi</t>
  </si>
  <si>
    <t>Náklady na zemní plyn - vlastní technologická spotřeba</t>
  </si>
  <si>
    <t>Náklady regulace - PV</t>
  </si>
  <si>
    <t>Ostatní náklady regulace - UPV</t>
  </si>
  <si>
    <t>Nájemné za plynárenská zařízení</t>
  </si>
  <si>
    <t>Náklady zemní plyn - na ztráty</t>
  </si>
  <si>
    <t>Náklady na přetoky</t>
  </si>
  <si>
    <t>Náklady na zajištění přepravy zákazníkům</t>
  </si>
  <si>
    <t>Náklady na zajištění služeb operátora trhu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</si>
  <si>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</si>
  <si>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</si>
  <si>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</si>
  <si>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</si>
  <si>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</si>
  <si>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</si>
  <si>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</si>
  <si>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</si>
  <si>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</si>
  <si>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</si>
  <si>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</si>
  <si>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</si>
  <si>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</si>
  <si>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</si>
  <si>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</si>
  <si>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</si>
  <si>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</si>
  <si>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</si>
  <si>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JMÉNO A PŘÍJMENÍ / TELEFON</t>
  </si>
  <si>
    <t>Společnost</t>
  </si>
  <si>
    <t>E.ON Distribuce, a.s.</t>
  </si>
  <si>
    <t>PPD, a.s.</t>
  </si>
  <si>
    <t>Náklady na sociální zabezpečení a zdravotní pojištění</t>
  </si>
  <si>
    <t>Ostatní náklady</t>
  </si>
  <si>
    <t>Úpravy hodnot v provozní oblasti</t>
  </si>
  <si>
    <t>Jiné provozní náklady</t>
  </si>
  <si>
    <t>Společnosti v podnikatelském seskupení</t>
  </si>
  <si>
    <t>Ostatní subjekty</t>
  </si>
  <si>
    <t>Nájemné a pachtovné - pozemky pod regulačními stanicemi</t>
  </si>
  <si>
    <t>Nájemné a pachtovné - plynárenská zařízení</t>
  </si>
  <si>
    <t>Nájemné a pachtovné - ostatní</t>
  </si>
  <si>
    <t>Bankovní poplatky</t>
  </si>
  <si>
    <t>Alokace režie a fin. nák. ek. opr.</t>
  </si>
  <si>
    <t>Rezervy v provozní oblasti a komplexní náklady příštích období</t>
  </si>
  <si>
    <t>Jiné provozní výnosy snižující provozní náklady</t>
  </si>
  <si>
    <t>Úpravy hodnot pohledávek a zásob</t>
  </si>
  <si>
    <t>Daň z příjmů</t>
  </si>
  <si>
    <t xml:space="preserve">    Náklady na sociální zabezpečení, zdravotní pojištění a ostatní náklady</t>
  </si>
  <si>
    <t>Úpravy hodnot dlouhodobého nehmotného a hmotného majetku</t>
  </si>
  <si>
    <t>Úpravy hodnot dlouhodobého nehmotného a hmotného majetku - trvalé (odpisy)</t>
  </si>
  <si>
    <t>Tržby z prodaného dlouhodobého majetku a materiálu</t>
  </si>
  <si>
    <t>Úpravy hodnot dlouhodobého nehmotného a hmotného majetku - dočasné - mimo impairment</t>
  </si>
  <si>
    <t>Úpravy hodnot dlouhodobého nehmotného a hmotného majetku - dočasné - impairment</t>
  </si>
  <si>
    <t>Jiné provozní výnosy - goodwill</t>
  </si>
  <si>
    <t>Jiné provozní výnosy mimo goodwill</t>
  </si>
  <si>
    <t>Výnosy</t>
  </si>
  <si>
    <t>Finanční výnosy</t>
  </si>
  <si>
    <t>Tržby z prodeje výrobků a služeb</t>
  </si>
  <si>
    <t>1) Podpůrný majetek je ve sloupci "b" rozdělen na distribuci plynu dálkovody a distribuci plynu místními sítěmi podle pořizovací hodnoty přímo přiřaditelného majetku.</t>
  </si>
  <si>
    <t>GasNet, s.r.o.</t>
  </si>
  <si>
    <t>22-T1d)</t>
  </si>
  <si>
    <t>p</t>
  </si>
  <si>
    <t>q</t>
  </si>
  <si>
    <t>Rezervovaná distribuční kapacita celkem</t>
  </si>
  <si>
    <r>
      <t>m</t>
    </r>
    <r>
      <rPr>
        <vertAlign val="superscript"/>
        <sz val="9"/>
        <rFont val="Arial"/>
        <family val="2"/>
        <charset val="238"/>
      </rPr>
      <t>3</t>
    </r>
  </si>
  <si>
    <t>z toho Pevná kapacita</t>
  </si>
  <si>
    <t>z toho Přerušitelná kapacita</t>
  </si>
  <si>
    <t>Dálkovod + místní síť</t>
  </si>
  <si>
    <t>Přímo přiřaditelný a podpůrný majetek</t>
  </si>
  <si>
    <t>Finanční leasing - §5 odst. 2</t>
  </si>
  <si>
    <r>
      <t>Podpůrný majetek</t>
    </r>
    <r>
      <rPr>
        <b/>
        <vertAlign val="superscript"/>
        <sz val="10"/>
        <rFont val="Arial"/>
        <family val="2"/>
        <charset val="238"/>
      </rPr>
      <t>1) a 2)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</si>
  <si>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3) a 4)</t>
    </r>
  </si>
  <si>
    <t>2) Podpůrný majetek je ve sloupcích "d", "e", "f", "g", "h", "j", "k", "l", "m", "o", "p", "q" a "r" rozdělen na distribuci plynu dálkovody a distribuci plynu místními sítěmi podle zůstatkové hodnoty přímo přiřaditelného majetku k 31. 12 příslušného roku.</t>
  </si>
  <si>
    <t>3) Společný majetek je ve sloupci "b" rozdělen na distribuci plynu dálkovody, distribuci plynu místními sítěmi a ostatní činnosti podle součtu pořizovací hodnoty přímo přiřaditelného majetku a podpůrného majetku.</t>
  </si>
  <si>
    <t>4) Společný majetek je ve sloupcích "d", "e", "f", "g", "h", "j", "k", "l", "m", "o", "p", "q" a "r" rozdělen na distribuci plynu dálkovody, distribuci plynu místními sítěmi a ostatní činnosti podle součtu zůstatkové hodnoty přímo přiřaditelného majetku a podpůrného majetku k 31. 12. příslušného roku.</t>
  </si>
  <si>
    <t>Změny klasifikace majetku a organizační změny</t>
  </si>
  <si>
    <t>Přeměny společnosti</t>
  </si>
  <si>
    <t>r</t>
  </si>
  <si>
    <t>s</t>
  </si>
  <si>
    <t>Ostatní činnosti</t>
  </si>
  <si>
    <t>Licence</t>
  </si>
  <si>
    <t>Úprava</t>
  </si>
  <si>
    <t>Distribuce</t>
  </si>
  <si>
    <t>Provozní výnosy</t>
  </si>
  <si>
    <r>
      <t>Správní režie a bankovní poplatky</t>
    </r>
    <r>
      <rPr>
        <vertAlign val="superscript"/>
        <sz val="10"/>
        <rFont val="Arial"/>
        <family val="2"/>
        <charset val="238"/>
      </rPr>
      <t>1)</t>
    </r>
  </si>
  <si>
    <t>Úprava nákladů zahrnutá v procesech</t>
  </si>
  <si>
    <t>1) Správní režie a bankovní poplatky jsou alokovány na jednotlivé procesy. Základnou pro alokaci správní režie a bankovních poplatků je hodnota nákladů jednotlivých procesů. Alokace je provedena i v členění na dálkovody a místní sítě.</t>
  </si>
  <si>
    <r>
      <t>m</t>
    </r>
    <r>
      <rPr>
        <i/>
        <vertAlign val="superscript"/>
        <sz val="9"/>
        <rFont val="Arial"/>
        <family val="2"/>
        <charset val="238"/>
      </rPr>
      <t>3</t>
    </r>
  </si>
  <si>
    <t>Náklady bez daně z příjmu</t>
  </si>
  <si>
    <t>Provozní náklady</t>
  </si>
  <si>
    <t>Finanční leasing - § 5 odst. 2</t>
  </si>
  <si>
    <t>Členské příspěvky</t>
  </si>
  <si>
    <t>Dary</t>
  </si>
  <si>
    <t>Pokuty a penále</t>
  </si>
  <si>
    <t>Jiné náklady</t>
  </si>
  <si>
    <t>Finanční náklady</t>
  </si>
  <si>
    <t>Ostatní provozní výnosy snižující provozní náklady</t>
  </si>
  <si>
    <t>Tržby - ostatní</t>
  </si>
  <si>
    <t>Výkaz 22-T LDS vst: Výkaz vstupů do lokální distribuční soustavy - plán</t>
  </si>
  <si>
    <t>22-T LDS vst</t>
  </si>
  <si>
    <t>EIC kód vstupního bodu</t>
  </si>
  <si>
    <t>Vstupující množství plynu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</si>
  <si>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</si>
  <si>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 xml:space="preserve">Datum </t>
  </si>
  <si>
    <t>Držitel licence</t>
  </si>
  <si>
    <t>Období</t>
  </si>
  <si>
    <t xml:space="preserve">Výkaz: 22-T LDS p: Výkaz distribuce do odběrných míst s roční spotřebou nad 630 MWh - plán </t>
  </si>
  <si>
    <t>22-T LDS p</t>
  </si>
  <si>
    <t>Název odběrného místa</t>
  </si>
  <si>
    <t>Roční odběr plynu</t>
  </si>
  <si>
    <r>
      <t>tis.m</t>
    </r>
    <r>
      <rPr>
        <vertAlign val="superscript"/>
        <sz val="10"/>
        <rFont val="Arial"/>
        <family val="2"/>
        <charset val="238"/>
      </rPr>
      <t>3</t>
    </r>
  </si>
  <si>
    <t>Regulační výkazy pro držitele licence na distribuci plynu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</si>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</sst>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5" formatCode="#,###,##0;[Red]\-#,###,##0"/>
    <numFmt numFmtId="166" formatCode="0.00%;[Red]\-0.00%"/>
    <numFmt numFmtId="167" formatCode="#,###,##0.00;[Red]\-#,###,##0.00"/>
    <numFmt numFmtId="168" formatCode="#,##0.0_);[Red]\(#,##0.0\)"/>
    <numFmt numFmtId="169" formatCode="&quot;$&quot;#,##0.00"/>
    <numFmt numFmtId="170" formatCode="_-* #,##0_-;\-* #,##0_-;_-* &quot;-&quot;_-;_-@_-"/>
    <numFmt numFmtId="171" formatCode="_-* #,##0.00_-;\-* #,##0.00_-;_-* &quot;-&quot;??_-;_-@_-"/>
    <numFmt numFmtId="172" formatCode="_-* #,##0\ _C_Z_K_-;\-* #,##0\ _C_Z_K_-;_-* &quot;-&quot;\ _C_Z_K_-;_-@_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,##0\ &quot;Kc&quot;;\-#,##0\ &quot;Kc&quot;"/>
    <numFmt numFmtId="178" formatCode="0.00_);[Red]\-0.00"/>
    <numFmt numFmtId="179" formatCode="#,##0_ ;\-#,##0\ "/>
  </numFmts>
  <fonts count="8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color indexed="8"/>
      <name val="Helv"/>
    </font>
    <font>
      <b/>
      <sz val="20"/>
      <name val="Arial CE"/>
      <charset val="238"/>
    </font>
    <font>
      <strike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24"/>
      <name val="Arial CE"/>
      <charset val="238"/>
    </font>
    <font>
      <b/>
      <sz val="24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9">
    <xf numFmtId="0" fontId="0" fillId="0" borderId="0"/>
    <xf numFmtId="166" fontId="28" fillId="0" borderId="1">
      <alignment horizontal="right"/>
      <protection hidden="1"/>
    </xf>
    <xf numFmtId="167" fontId="28" fillId="0" borderId="1">
      <alignment horizontal="right"/>
      <protection hidden="1"/>
    </xf>
    <xf numFmtId="165" fontId="28" fillId="0" borderId="1">
      <alignment horizontal="right"/>
      <protection hidden="1"/>
    </xf>
    <xf numFmtId="1" fontId="28" fillId="0" borderId="0">
      <alignment horizontal="left"/>
      <protection hidden="1"/>
    </xf>
    <xf numFmtId="1" fontId="50" fillId="0" borderId="0">
      <protection hidden="1"/>
    </xf>
    <xf numFmtId="166" fontId="29" fillId="0" borderId="1">
      <alignment horizontal="right"/>
      <protection hidden="1"/>
    </xf>
    <xf numFmtId="165" fontId="29" fillId="0" borderId="1">
      <alignment horizontal="right"/>
      <protection hidden="1"/>
    </xf>
    <xf numFmtId="1" fontId="29" fillId="0" borderId="0">
      <protection hidden="1"/>
    </xf>
    <xf numFmtId="49" fontId="51" fillId="0" borderId="0">
      <protection hidden="1"/>
    </xf>
    <xf numFmtId="1" fontId="52" fillId="0" borderId="0">
      <protection hidden="1"/>
    </xf>
    <xf numFmtId="166" fontId="29" fillId="0" borderId="1">
      <alignment horizontal="right"/>
      <protection hidden="1"/>
    </xf>
    <xf numFmtId="165" fontId="29" fillId="0" borderId="1">
      <alignment horizontal="right"/>
      <protection hidden="1"/>
    </xf>
    <xf numFmtId="1" fontId="29" fillId="0" borderId="2">
      <alignment horizontal="left"/>
      <protection hidden="1"/>
    </xf>
    <xf numFmtId="1" fontId="53" fillId="0" borderId="3">
      <alignment horizontal="left"/>
      <protection hidden="1"/>
    </xf>
    <xf numFmtId="166" fontId="28" fillId="2" borderId="1">
      <alignment horizontal="right"/>
      <protection locked="0"/>
    </xf>
    <xf numFmtId="165" fontId="28" fillId="3" borderId="1" applyBorder="0">
      <alignment horizontal="right"/>
      <protection locked="0"/>
    </xf>
    <xf numFmtId="0" fontId="1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0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55" fillId="22" borderId="4" applyNumberFormat="0" applyFont="0" applyFill="0" applyBorder="0" applyAlignment="0">
      <alignment vertical="center"/>
    </xf>
    <xf numFmtId="0" fontId="56" fillId="0" borderId="0">
      <alignment horizontal="center" wrapText="1"/>
      <protection locked="0"/>
    </xf>
    <xf numFmtId="0" fontId="36" fillId="5" borderId="0" applyNumberFormat="0" applyBorder="0" applyAlignment="0" applyProtection="0"/>
    <xf numFmtId="168" fontId="4" fillId="0" borderId="0" applyFill="0" applyBorder="0" applyAlignment="0"/>
    <xf numFmtId="0" fontId="47" fillId="23" borderId="5" applyNumberFormat="0" applyAlignment="0" applyProtection="0"/>
    <xf numFmtId="1" fontId="2" fillId="0" borderId="6" applyAlignment="0">
      <alignment horizontal="left" vertical="center"/>
    </xf>
    <xf numFmtId="169" fontId="57" fillId="24" borderId="7" applyNumberFormat="0" applyFont="0" applyFill="0" applyBorder="0" applyAlignment="0">
      <alignment horizontal="center"/>
    </xf>
    <xf numFmtId="0" fontId="58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9" fillId="0" borderId="0" applyNumberFormat="0" applyAlignment="0">
      <alignment horizontal="left"/>
    </xf>
    <xf numFmtId="0" fontId="60" fillId="0" borderId="0" applyNumberFormat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54" fillId="0" borderId="0"/>
    <xf numFmtId="0" fontId="61" fillId="0" borderId="0" applyNumberFormat="0" applyAlignment="0">
      <alignment horizontal="left"/>
    </xf>
    <xf numFmtId="0" fontId="49" fillId="0" borderId="0" applyNumberFormat="0" applyFill="0" applyBorder="0" applyAlignment="0" applyProtection="0"/>
    <xf numFmtId="0" fontId="44" fillId="6" borderId="0" applyNumberFormat="0" applyBorder="0" applyAlignment="0" applyProtection="0"/>
    <xf numFmtId="38" fontId="62" fillId="25" borderId="0" applyNumberFormat="0" applyBorder="0" applyAlignment="0" applyProtection="0"/>
    <xf numFmtId="0" fontId="63" fillId="0" borderId="9" applyNumberFormat="0" applyAlignment="0" applyProtection="0">
      <alignment horizontal="left" vertical="center"/>
    </xf>
    <xf numFmtId="0" fontId="63" fillId="0" borderId="2">
      <alignment horizontal="left" vertical="center"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37" fillId="26" borderId="13" applyNumberFormat="0" applyAlignment="0" applyProtection="0"/>
    <xf numFmtId="0" fontId="46" fillId="9" borderId="5" applyNumberFormat="0" applyAlignment="0" applyProtection="0"/>
    <xf numFmtId="10" fontId="62" fillId="27" borderId="1" applyNumberFormat="0" applyBorder="0" applyAlignment="0" applyProtection="0"/>
    <xf numFmtId="172" fontId="4" fillId="28" borderId="0"/>
    <xf numFmtId="0" fontId="43" fillId="0" borderId="14" applyNumberFormat="0" applyFill="0" applyAlignment="0" applyProtection="0"/>
    <xf numFmtId="172" fontId="4" fillId="29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15" fillId="0" borderId="0"/>
    <xf numFmtId="177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5" applyNumberFormat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8" fillId="23" borderId="16" applyNumberFormat="0" applyAlignment="0" applyProtection="0"/>
    <xf numFmtId="14" fontId="56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0" fontId="3" fillId="0" borderId="0"/>
    <xf numFmtId="0" fontId="54" fillId="0" borderId="0" applyNumberFormat="0" applyFont="0" applyFill="0" applyBorder="0" applyAlignment="0" applyProtection="0">
      <alignment horizontal="left"/>
    </xf>
    <xf numFmtId="178" fontId="4" fillId="0" borderId="0" applyNumberFormat="0" applyFill="0" applyBorder="0" applyAlignment="0" applyProtection="0">
      <alignment horizontal="left"/>
    </xf>
    <xf numFmtId="0" fontId="58" fillId="0" borderId="0" applyNumberFormat="0" applyFill="0" applyBorder="0" applyAlignment="0" applyProtection="0"/>
    <xf numFmtId="0" fontId="14" fillId="0" borderId="0"/>
    <xf numFmtId="0" fontId="64" fillId="0" borderId="0"/>
    <xf numFmtId="40" fontId="65" fillId="0" borderId="0" applyBorder="0">
      <alignment horizontal="right"/>
    </xf>
    <xf numFmtId="0" fontId="4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/>
  </cellStyleXfs>
  <cellXfs count="1585">
    <xf numFmtId="0" fontId="0" fillId="0" borderId="0" xfId="0"/>
    <xf numFmtId="0" fontId="6" fillId="0" borderId="0" xfId="124" applyFont="1" applyFill="1" applyAlignment="1" applyProtection="1">
      <alignment horizontal="right" vertical="center"/>
    </xf>
    <xf numFmtId="0" fontId="6" fillId="0" borderId="0" xfId="124" applyFont="1" applyFill="1" applyAlignment="1" applyProtection="1">
      <alignment horizontal="center" vertical="center"/>
    </xf>
    <xf numFmtId="0" fontId="10" fillId="0" borderId="17" xfId="122" applyFont="1" applyFill="1" applyBorder="1" applyAlignment="1">
      <alignment vertical="top"/>
    </xf>
    <xf numFmtId="0" fontId="4" fillId="0" borderId="2" xfId="122" applyFont="1" applyFill="1" applyBorder="1" applyAlignment="1">
      <alignment horizontal="left" vertical="top" indent="1"/>
    </xf>
    <xf numFmtId="0" fontId="10" fillId="0" borderId="18" xfId="122" applyFont="1" applyFill="1" applyBorder="1" applyAlignment="1">
      <alignment horizontal="left" indent="1"/>
    </xf>
    <xf numFmtId="0" fontId="4" fillId="0" borderId="19" xfId="122" applyFont="1" applyFill="1" applyBorder="1" applyAlignment="1">
      <alignment horizontal="left" vertical="top" indent="2"/>
    </xf>
    <xf numFmtId="0" fontId="4" fillId="0" borderId="19" xfId="122" applyFont="1" applyFill="1" applyBorder="1" applyAlignment="1">
      <alignment horizontal="left" vertical="top" indent="3"/>
    </xf>
    <xf numFmtId="0" fontId="4" fillId="0" borderId="19" xfId="122" applyFont="1" applyFill="1" applyBorder="1" applyAlignment="1">
      <alignment horizontal="left" vertical="top" indent="4"/>
    </xf>
    <xf numFmtId="0" fontId="4" fillId="0" borderId="20" xfId="122" applyFont="1" applyFill="1" applyBorder="1" applyAlignment="1">
      <alignment horizontal="left" vertical="top" indent="2"/>
    </xf>
    <xf numFmtId="0" fontId="10" fillId="0" borderId="21" xfId="122" applyFont="1" applyFill="1" applyBorder="1" applyAlignment="1">
      <alignment horizontal="left" vertical="top" indent="1"/>
    </xf>
    <xf numFmtId="0" fontId="10" fillId="0" borderId="18" xfId="122" applyFont="1" applyFill="1" applyBorder="1" applyAlignment="1">
      <alignment horizontal="left" vertical="top" indent="1"/>
    </xf>
    <xf numFmtId="0" fontId="10" fillId="0" borderId="22" xfId="122" applyFont="1" applyFill="1" applyBorder="1" applyAlignment="1">
      <alignment vertical="top"/>
    </xf>
    <xf numFmtId="0" fontId="4" fillId="0" borderId="23" xfId="122" applyFont="1" applyFill="1" applyBorder="1" applyAlignment="1">
      <alignment horizontal="left" vertical="top" indent="1"/>
    </xf>
    <xf numFmtId="0" fontId="4" fillId="0" borderId="24" xfId="122" applyFont="1" applyFill="1" applyBorder="1" applyAlignment="1">
      <alignment vertical="top"/>
    </xf>
    <xf numFmtId="0" fontId="11" fillId="0" borderId="25" xfId="103" applyFont="1" applyFill="1" applyBorder="1" applyAlignment="1" applyProtection="1"/>
    <xf numFmtId="164" fontId="4" fillId="0" borderId="0" xfId="103" applyNumberFormat="1" applyFont="1" applyFill="1" applyBorder="1" applyAlignment="1" applyProtection="1">
      <alignment horizontal="right" vertical="center"/>
      <protection locked="0"/>
    </xf>
    <xf numFmtId="164" fontId="4" fillId="0" borderId="25" xfId="103" applyNumberFormat="1" applyFont="1" applyFill="1" applyBorder="1" applyAlignment="1" applyProtection="1">
      <alignment vertical="center"/>
      <protection locked="0"/>
    </xf>
    <xf numFmtId="164" fontId="4" fillId="0" borderId="26" xfId="103" applyNumberFormat="1" applyFont="1" applyFill="1" applyBorder="1" applyAlignment="1" applyProtection="1">
      <protection locked="0"/>
    </xf>
    <xf numFmtId="164" fontId="10" fillId="0" borderId="27" xfId="103" applyNumberFormat="1" applyFont="1" applyFill="1" applyBorder="1" applyAlignment="1" applyProtection="1">
      <alignment horizontal="center" vertical="center"/>
      <protection locked="0"/>
    </xf>
    <xf numFmtId="164" fontId="4" fillId="0" borderId="0" xfId="103" applyNumberFormat="1" applyFont="1" applyFill="1" applyBorder="1" applyAlignment="1" applyProtection="1">
      <alignment horizontal="center"/>
      <protection locked="0"/>
    </xf>
    <xf numFmtId="2" fontId="4" fillId="0" borderId="0" xfId="103" applyNumberFormat="1" applyFont="1" applyFill="1" applyBorder="1" applyAlignment="1" applyProtection="1">
      <alignment horizontal="right"/>
      <protection locked="0"/>
    </xf>
    <xf numFmtId="2" fontId="4" fillId="0" borderId="0" xfId="103" applyNumberFormat="1" applyFont="1" applyFill="1" applyBorder="1" applyAlignment="1" applyProtection="1">
      <alignment horizontal="center"/>
      <protection locked="0"/>
    </xf>
    <xf numFmtId="1" fontId="4" fillId="0" borderId="0" xfId="103" applyNumberFormat="1" applyFont="1" applyFill="1" applyBorder="1" applyAlignment="1" applyProtection="1">
      <alignment horizontal="right"/>
      <protection locked="0"/>
    </xf>
    <xf numFmtId="1" fontId="4" fillId="0" borderId="0" xfId="103" applyNumberFormat="1" applyFont="1" applyFill="1" applyBorder="1" applyAlignment="1" applyProtection="1">
      <alignment horizontal="center"/>
      <protection locked="0"/>
    </xf>
    <xf numFmtId="0" fontId="4" fillId="0" borderId="28" xfId="124" applyFont="1" applyFill="1" applyBorder="1" applyAlignment="1" applyProtection="1">
      <alignment horizontal="left"/>
    </xf>
    <xf numFmtId="0" fontId="4" fillId="0" borderId="29" xfId="124" applyFont="1" applyFill="1" applyBorder="1" applyAlignment="1" applyProtection="1">
      <alignment horizontal="left"/>
    </xf>
    <xf numFmtId="0" fontId="4" fillId="0" borderId="19" xfId="124" applyFont="1" applyFill="1" applyBorder="1" applyProtection="1"/>
    <xf numFmtId="0" fontId="4" fillId="0" borderId="2" xfId="124" applyFont="1" applyFill="1" applyBorder="1" applyProtection="1"/>
    <xf numFmtId="0" fontId="4" fillId="0" borderId="30" xfId="124" applyFont="1" applyFill="1" applyBorder="1" applyAlignment="1" applyProtection="1">
      <alignment horizontal="left"/>
    </xf>
    <xf numFmtId="0" fontId="4" fillId="0" borderId="24" xfId="124" applyFont="1" applyFill="1" applyBorder="1" applyAlignment="1" applyProtection="1">
      <alignment horizontal="left"/>
    </xf>
    <xf numFmtId="0" fontId="4" fillId="0" borderId="0" xfId="124" applyFont="1" applyFill="1" applyBorder="1" applyAlignment="1" applyProtection="1">
      <alignment horizontal="left"/>
    </xf>
    <xf numFmtId="0" fontId="4" fillId="0" borderId="0" xfId="0" applyFont="1" applyFill="1"/>
    <xf numFmtId="0" fontId="10" fillId="0" borderId="0" xfId="124" applyFont="1" applyFill="1" applyAlignment="1" applyProtection="1">
      <alignment horizontal="right" vertical="center"/>
    </xf>
    <xf numFmtId="0" fontId="4" fillId="0" borderId="0" xfId="0" applyFont="1" applyFill="1" applyBorder="1"/>
    <xf numFmtId="0" fontId="14" fillId="0" borderId="28" xfId="124" applyFont="1" applyFill="1" applyBorder="1" applyAlignment="1" applyProtection="1">
      <alignment horizontal="left"/>
    </xf>
    <xf numFmtId="0" fontId="1" fillId="0" borderId="31" xfId="133" applyFont="1" applyFill="1" applyBorder="1" applyProtection="1"/>
    <xf numFmtId="0" fontId="14" fillId="0" borderId="29" xfId="124" applyFont="1" applyFill="1" applyBorder="1" applyAlignment="1" applyProtection="1">
      <alignment horizontal="left"/>
    </xf>
    <xf numFmtId="0" fontId="1" fillId="0" borderId="32" xfId="133" applyFont="1" applyFill="1" applyBorder="1" applyProtection="1"/>
    <xf numFmtId="0" fontId="14" fillId="0" borderId="19" xfId="124" applyFont="1" applyFill="1" applyBorder="1" applyProtection="1"/>
    <xf numFmtId="0" fontId="1" fillId="0" borderId="33" xfId="133" applyFont="1" applyFill="1" applyBorder="1" applyProtection="1"/>
    <xf numFmtId="0" fontId="14" fillId="0" borderId="2" xfId="124" applyFont="1" applyFill="1" applyBorder="1" applyProtection="1"/>
    <xf numFmtId="0" fontId="1" fillId="0" borderId="34" xfId="133" applyFont="1" applyFill="1" applyBorder="1" applyProtection="1"/>
    <xf numFmtId="0" fontId="14" fillId="0" borderId="35" xfId="0" applyFont="1" applyFill="1" applyBorder="1" applyAlignment="1" applyProtection="1">
      <protection locked="0"/>
    </xf>
    <xf numFmtId="0" fontId="1" fillId="0" borderId="36" xfId="133" applyFont="1" applyFill="1" applyBorder="1" applyProtection="1">
      <protection locked="0"/>
    </xf>
    <xf numFmtId="0" fontId="1" fillId="0" borderId="0" xfId="133" applyFont="1" applyFill="1" applyBorder="1" applyProtection="1">
      <protection locked="0"/>
    </xf>
    <xf numFmtId="0" fontId="1" fillId="0" borderId="37" xfId="133" applyFont="1" applyFill="1" applyBorder="1" applyProtection="1">
      <protection locked="0"/>
    </xf>
    <xf numFmtId="3" fontId="14" fillId="0" borderId="35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protection locked="0"/>
    </xf>
    <xf numFmtId="0" fontId="14" fillId="0" borderId="30" xfId="124" applyFont="1" applyFill="1" applyBorder="1" applyAlignment="1" applyProtection="1">
      <alignment horizontal="left"/>
    </xf>
    <xf numFmtId="0" fontId="1" fillId="0" borderId="38" xfId="133" applyFont="1" applyFill="1" applyBorder="1" applyProtection="1"/>
    <xf numFmtId="0" fontId="1" fillId="0" borderId="25" xfId="133" applyFont="1" applyFill="1" applyBorder="1" applyProtection="1"/>
    <xf numFmtId="0" fontId="1" fillId="0" borderId="39" xfId="133" applyFont="1" applyFill="1" applyBorder="1" applyProtection="1"/>
    <xf numFmtId="0" fontId="3" fillId="0" borderId="24" xfId="124" applyFont="1" applyFill="1" applyBorder="1" applyAlignment="1" applyProtection="1">
      <alignment horizontal="left"/>
    </xf>
    <xf numFmtId="14" fontId="15" fillId="0" borderId="40" xfId="0" applyNumberFormat="1" applyFont="1" applyFill="1" applyBorder="1" applyAlignment="1" applyProtection="1">
      <alignment horizontal="left" vertical="center"/>
    </xf>
    <xf numFmtId="0" fontId="3" fillId="0" borderId="0" xfId="124" applyFont="1" applyFill="1" applyBorder="1" applyAlignment="1" applyProtection="1">
      <alignment horizontal="left"/>
    </xf>
    <xf numFmtId="0" fontId="1" fillId="0" borderId="0" xfId="133" applyFont="1" applyFill="1" applyBorder="1" applyProtection="1"/>
    <xf numFmtId="0" fontId="16" fillId="0" borderId="0" xfId="93" applyFont="1" applyFill="1"/>
    <xf numFmtId="49" fontId="10" fillId="0" borderId="0" xfId="124" applyNumberFormat="1" applyFont="1" applyFill="1" applyBorder="1" applyAlignment="1" applyProtection="1">
      <alignment horizontal="center" vertical="center"/>
    </xf>
    <xf numFmtId="0" fontId="4" fillId="0" borderId="0" xfId="131" applyFont="1" applyFill="1" applyBorder="1" applyAlignment="1" applyProtection="1">
      <alignment horizontal="right"/>
    </xf>
    <xf numFmtId="0" fontId="10" fillId="0" borderId="41" xfId="0" applyFont="1" applyFill="1" applyBorder="1" applyAlignment="1">
      <alignment horizontal="center" vertical="center"/>
    </xf>
    <xf numFmtId="0" fontId="4" fillId="0" borderId="42" xfId="104" applyFont="1" applyFill="1" applyBorder="1" applyAlignment="1" applyProtection="1">
      <alignment horizontal="center"/>
    </xf>
    <xf numFmtId="0" fontId="10" fillId="0" borderId="17" xfId="104" applyFont="1" applyFill="1" applyBorder="1" applyProtection="1"/>
    <xf numFmtId="164" fontId="10" fillId="0" borderId="42" xfId="104" applyNumberFormat="1" applyFont="1" applyFill="1" applyBorder="1" applyAlignment="1" applyProtection="1">
      <alignment horizontal="right"/>
      <protection locked="0"/>
    </xf>
    <xf numFmtId="0" fontId="4" fillId="0" borderId="41" xfId="104" applyFont="1" applyFill="1" applyBorder="1" applyAlignment="1" applyProtection="1">
      <alignment horizontal="center"/>
    </xf>
    <xf numFmtId="0" fontId="10" fillId="0" borderId="9" xfId="104" applyFont="1" applyFill="1" applyBorder="1" applyProtection="1"/>
    <xf numFmtId="164" fontId="10" fillId="0" borderId="41" xfId="104" applyNumberFormat="1" applyFont="1" applyFill="1" applyBorder="1" applyAlignment="1" applyProtection="1">
      <alignment horizontal="right"/>
      <protection locked="0"/>
    </xf>
    <xf numFmtId="0" fontId="4" fillId="0" borderId="9" xfId="104" applyFont="1" applyFill="1" applyBorder="1" applyAlignment="1" applyProtection="1">
      <alignment horizontal="center"/>
    </xf>
    <xf numFmtId="164" fontId="10" fillId="0" borderId="9" xfId="104" applyNumberFormat="1" applyFont="1" applyFill="1" applyBorder="1" applyAlignment="1" applyProtection="1">
      <alignment horizontal="right"/>
      <protection locked="0"/>
    </xf>
    <xf numFmtId="0" fontId="4" fillId="0" borderId="0" xfId="93" applyFont="1" applyFill="1" applyAlignment="1">
      <alignment horizontal="center"/>
    </xf>
    <xf numFmtId="0" fontId="10" fillId="0" borderId="24" xfId="104" applyFont="1" applyFill="1" applyBorder="1" applyProtection="1"/>
    <xf numFmtId="0" fontId="4" fillId="0" borderId="43" xfId="104" applyFont="1" applyFill="1" applyBorder="1" applyAlignment="1" applyProtection="1">
      <alignment horizontal="center"/>
    </xf>
    <xf numFmtId="0" fontId="4" fillId="0" borderId="2" xfId="104" applyFont="1" applyFill="1" applyBorder="1" applyAlignment="1" applyProtection="1">
      <alignment horizontal="left" indent="1"/>
    </xf>
    <xf numFmtId="0" fontId="4" fillId="0" borderId="44" xfId="104" applyFont="1" applyFill="1" applyBorder="1" applyAlignment="1" applyProtection="1">
      <alignment horizontal="center"/>
    </xf>
    <xf numFmtId="0" fontId="9" fillId="0" borderId="0" xfId="0" applyFont="1" applyFill="1"/>
    <xf numFmtId="0" fontId="6" fillId="0" borderId="0" xfId="124" applyFont="1" applyFill="1" applyAlignment="1" applyProtection="1">
      <alignment horizontal="left" vertical="center"/>
    </xf>
    <xf numFmtId="1" fontId="7" fillId="0" borderId="41" xfId="124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19" fillId="0" borderId="0" xfId="0" applyFont="1" applyFill="1" applyBorder="1"/>
    <xf numFmtId="49" fontId="7" fillId="0" borderId="0" xfId="124" applyNumberFormat="1" applyFont="1" applyFill="1" applyBorder="1" applyAlignment="1" applyProtection="1">
      <alignment horizontal="left" vertical="center"/>
    </xf>
    <xf numFmtId="1" fontId="7" fillId="0" borderId="0" xfId="124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" fillId="0" borderId="0" xfId="13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20" fillId="0" borderId="44" xfId="103" applyFont="1" applyFill="1" applyBorder="1" applyAlignment="1" applyProtection="1">
      <alignment horizontal="center" wrapText="1"/>
    </xf>
    <xf numFmtId="0" fontId="20" fillId="0" borderId="23" xfId="103" applyFont="1" applyFill="1" applyBorder="1" applyAlignment="1" applyProtection="1">
      <alignment horizont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>
      <alignment vertical="top"/>
    </xf>
    <xf numFmtId="0" fontId="4" fillId="0" borderId="50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left" inden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top" indent="2"/>
    </xf>
    <xf numFmtId="0" fontId="10" fillId="0" borderId="2" xfId="0" applyFont="1" applyFill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3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left" vertical="top" indent="3"/>
    </xf>
    <xf numFmtId="0" fontId="10" fillId="0" borderId="22" xfId="0" applyFont="1" applyFill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0" fontId="10" fillId="0" borderId="17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indent="1"/>
    </xf>
    <xf numFmtId="0" fontId="4" fillId="0" borderId="23" xfId="0" applyFont="1" applyFill="1" applyBorder="1" applyAlignment="1">
      <alignment horizontal="left" vertical="top" inden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4" fillId="0" borderId="0" xfId="0" applyFont="1" applyFill="1" applyBorder="1" applyAlignment="1"/>
    <xf numFmtId="1" fontId="10" fillId="0" borderId="0" xfId="124" applyNumberFormat="1" applyFont="1" applyFill="1" applyBorder="1" applyAlignment="1" applyProtection="1">
      <alignment horizontal="center" vertical="center" wrapText="1"/>
    </xf>
    <xf numFmtId="0" fontId="10" fillId="0" borderId="0" xfId="124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5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left" indent="1"/>
    </xf>
    <xf numFmtId="0" fontId="4" fillId="0" borderId="5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center" vertical="center"/>
    </xf>
    <xf numFmtId="0" fontId="14" fillId="0" borderId="0" xfId="127" applyFont="1" applyFill="1" applyProtection="1"/>
    <xf numFmtId="49" fontId="7" fillId="0" borderId="41" xfId="124" applyNumberFormat="1" applyFont="1" applyFill="1" applyBorder="1" applyAlignment="1" applyProtection="1">
      <alignment horizontal="center" vertical="center"/>
      <protection locked="0"/>
    </xf>
    <xf numFmtId="0" fontId="17" fillId="0" borderId="0" xfId="124" applyFont="1" applyFill="1" applyAlignment="1" applyProtection="1">
      <alignment vertical="center"/>
    </xf>
    <xf numFmtId="0" fontId="3" fillId="0" borderId="0" xfId="127" applyFont="1" applyFill="1" applyProtection="1"/>
    <xf numFmtId="0" fontId="23" fillId="0" borderId="0" xfId="124" applyFont="1" applyFill="1" applyAlignment="1" applyProtection="1">
      <alignment vertical="center"/>
    </xf>
    <xf numFmtId="0" fontId="24" fillId="0" borderId="0" xfId="127" applyFont="1" applyFill="1" applyProtection="1"/>
    <xf numFmtId="0" fontId="14" fillId="0" borderId="0" xfId="127" applyFont="1" applyFill="1" applyBorder="1" applyProtection="1"/>
    <xf numFmtId="0" fontId="6" fillId="0" borderId="54" xfId="127" applyFont="1" applyFill="1" applyBorder="1" applyAlignment="1" applyProtection="1">
      <alignment horizontal="center" vertical="center" wrapText="1"/>
    </xf>
    <xf numFmtId="0" fontId="6" fillId="0" borderId="55" xfId="127" applyFont="1" applyFill="1" applyBorder="1" applyAlignment="1" applyProtection="1">
      <alignment horizontal="center" vertical="center" wrapText="1"/>
    </xf>
    <xf numFmtId="0" fontId="3" fillId="0" borderId="0" xfId="127" applyFont="1" applyFill="1" applyBorder="1" applyAlignment="1" applyProtection="1">
      <alignment horizontal="center" vertical="center" wrapText="1"/>
    </xf>
    <xf numFmtId="1" fontId="3" fillId="0" borderId="24" xfId="127" applyNumberFormat="1" applyFont="1" applyFill="1" applyBorder="1" applyAlignment="1" applyProtection="1">
      <alignment horizontal="center" vertical="center" wrapText="1"/>
    </xf>
    <xf numFmtId="1" fontId="3" fillId="0" borderId="56" xfId="127" applyNumberFormat="1" applyFont="1" applyFill="1" applyBorder="1" applyAlignment="1" applyProtection="1">
      <alignment horizontal="center" vertical="center" wrapText="1"/>
    </xf>
    <xf numFmtId="1" fontId="14" fillId="0" borderId="0" xfId="127" applyNumberFormat="1" applyFont="1" applyFill="1" applyBorder="1" applyAlignment="1" applyProtection="1">
      <alignment horizontal="center" vertical="center" wrapText="1"/>
    </xf>
    <xf numFmtId="0" fontId="14" fillId="0" borderId="28" xfId="127" applyFont="1" applyFill="1" applyBorder="1" applyAlignment="1" applyProtection="1">
      <alignment horizontal="center"/>
    </xf>
    <xf numFmtId="0" fontId="3" fillId="0" borderId="9" xfId="127" applyFont="1" applyFill="1" applyBorder="1" applyAlignment="1" applyProtection="1">
      <alignment horizontal="center" vertical="center"/>
    </xf>
    <xf numFmtId="0" fontId="3" fillId="0" borderId="24" xfId="127" applyFont="1" applyFill="1" applyBorder="1" applyAlignment="1" applyProtection="1">
      <alignment horizontal="center" vertical="center"/>
    </xf>
    <xf numFmtId="0" fontId="3" fillId="0" borderId="56" xfId="127" applyFont="1" applyFill="1" applyBorder="1" applyAlignment="1" applyProtection="1">
      <alignment horizontal="center" vertical="center"/>
    </xf>
    <xf numFmtId="0" fontId="3" fillId="0" borderId="0" xfId="127" applyFont="1" applyFill="1" applyBorder="1" applyAlignment="1" applyProtection="1">
      <alignment horizontal="center" vertical="center"/>
    </xf>
    <xf numFmtId="0" fontId="3" fillId="0" borderId="57" xfId="127" applyFont="1" applyFill="1" applyBorder="1" applyAlignment="1" applyProtection="1">
      <alignment horizontal="center" vertical="center"/>
    </xf>
    <xf numFmtId="164" fontId="3" fillId="0" borderId="58" xfId="127" applyNumberFormat="1" applyFont="1" applyFill="1" applyBorder="1" applyAlignment="1" applyProtection="1">
      <alignment horizontal="right"/>
      <protection locked="0"/>
    </xf>
    <xf numFmtId="0" fontId="3" fillId="0" borderId="51" xfId="127" applyFont="1" applyFill="1" applyBorder="1" applyAlignment="1" applyProtection="1">
      <alignment horizontal="center" vertical="center"/>
    </xf>
    <xf numFmtId="0" fontId="3" fillId="0" borderId="4" xfId="127" applyFont="1" applyFill="1" applyBorder="1" applyAlignment="1" applyProtection="1">
      <alignment horizontal="left" wrapText="1" indent="1"/>
    </xf>
    <xf numFmtId="0" fontId="3" fillId="0" borderId="4" xfId="127" applyFont="1" applyFill="1" applyBorder="1" applyAlignment="1" applyProtection="1">
      <alignment horizontal="left" indent="1"/>
    </xf>
    <xf numFmtId="0" fontId="3" fillId="0" borderId="34" xfId="127" applyFont="1" applyFill="1" applyBorder="1" applyAlignment="1" applyProtection="1">
      <alignment horizontal="left" indent="1"/>
    </xf>
    <xf numFmtId="0" fontId="3" fillId="0" borderId="45" xfId="127" applyFont="1" applyFill="1" applyBorder="1" applyAlignment="1" applyProtection="1">
      <alignment horizontal="center" vertical="center"/>
    </xf>
    <xf numFmtId="0" fontId="3" fillId="0" borderId="57" xfId="127" applyFont="1" applyFill="1" applyBorder="1" applyAlignment="1" applyProtection="1">
      <alignment horizontal="center"/>
    </xf>
    <xf numFmtId="164" fontId="3" fillId="0" borderId="51" xfId="127" applyNumberFormat="1" applyFont="1" applyFill="1" applyBorder="1" applyAlignment="1" applyProtection="1">
      <alignment horizontal="right"/>
      <protection locked="0"/>
    </xf>
    <xf numFmtId="3" fontId="7" fillId="0" borderId="0" xfId="127" applyNumberFormat="1" applyFont="1" applyFill="1" applyBorder="1" applyProtection="1"/>
    <xf numFmtId="3" fontId="14" fillId="0" borderId="0" xfId="127" applyNumberFormat="1" applyFont="1" applyFill="1" applyBorder="1" applyAlignment="1" applyProtection="1">
      <alignment horizontal="right"/>
    </xf>
    <xf numFmtId="0" fontId="3" fillId="0" borderId="46" xfId="127" applyFont="1" applyFill="1" applyBorder="1" applyAlignment="1" applyProtection="1">
      <alignment horizontal="left" indent="1"/>
    </xf>
    <xf numFmtId="3" fontId="14" fillId="0" borderId="0" xfId="127" applyNumberFormat="1" applyFont="1" applyFill="1" applyBorder="1" applyAlignment="1" applyProtection="1">
      <alignment horizontal="center"/>
    </xf>
    <xf numFmtId="164" fontId="3" fillId="0" borderId="59" xfId="127" applyNumberFormat="1" applyFont="1" applyFill="1" applyBorder="1" applyAlignment="1" applyProtection="1">
      <alignment horizontal="right"/>
      <protection locked="0"/>
    </xf>
    <xf numFmtId="3" fontId="14" fillId="0" borderId="0" xfId="127" applyNumberFormat="1" applyFont="1" applyFill="1" applyBorder="1" applyProtection="1"/>
    <xf numFmtId="0" fontId="6" fillId="0" borderId="60" xfId="127" applyFont="1" applyFill="1" applyBorder="1" applyAlignment="1" applyProtection="1">
      <alignment horizontal="left"/>
    </xf>
    <xf numFmtId="0" fontId="6" fillId="0" borderId="39" xfId="127" applyFont="1" applyFill="1" applyBorder="1" applyAlignment="1" applyProtection="1">
      <alignment horizontal="left"/>
    </xf>
    <xf numFmtId="0" fontId="3" fillId="0" borderId="27" xfId="127" applyFont="1" applyFill="1" applyBorder="1" applyAlignment="1" applyProtection="1">
      <alignment horizontal="center" vertical="center"/>
    </xf>
    <xf numFmtId="0" fontId="3" fillId="0" borderId="0" xfId="127" applyFont="1" applyFill="1" applyBorder="1" applyAlignment="1" applyProtection="1">
      <alignment horizontal="center"/>
    </xf>
    <xf numFmtId="0" fontId="6" fillId="0" borderId="0" xfId="127" applyFont="1" applyFill="1" applyBorder="1" applyAlignment="1" applyProtection="1">
      <alignment horizontal="left"/>
    </xf>
    <xf numFmtId="164" fontId="6" fillId="0" borderId="0" xfId="127" applyNumberFormat="1" applyFont="1" applyFill="1" applyBorder="1" applyAlignment="1" applyProtection="1">
      <alignment horizontal="right"/>
      <protection locked="0"/>
    </xf>
    <xf numFmtId="0" fontId="4" fillId="0" borderId="31" xfId="138" applyFont="1" applyFill="1" applyBorder="1" applyProtection="1"/>
    <xf numFmtId="0" fontId="4" fillId="0" borderId="32" xfId="138" applyFont="1" applyFill="1" applyBorder="1" applyProtection="1"/>
    <xf numFmtId="0" fontId="24" fillId="0" borderId="0" xfId="127" applyFont="1" applyFill="1" applyBorder="1" applyAlignment="1" applyProtection="1">
      <alignment horizontal="center"/>
    </xf>
    <xf numFmtId="0" fontId="4" fillId="0" borderId="33" xfId="138" applyFont="1" applyFill="1" applyBorder="1" applyProtection="1"/>
    <xf numFmtId="0" fontId="4" fillId="0" borderId="34" xfId="138" applyFont="1" applyFill="1" applyBorder="1" applyProtection="1"/>
    <xf numFmtId="0" fontId="14" fillId="0" borderId="35" xfId="105" applyFont="1" applyFill="1" applyBorder="1" applyAlignment="1" applyProtection="1">
      <protection locked="0"/>
    </xf>
    <xf numFmtId="0" fontId="4" fillId="0" borderId="36" xfId="138" applyFont="1" applyFill="1" applyBorder="1" applyProtection="1">
      <protection locked="0"/>
    </xf>
    <xf numFmtId="0" fontId="4" fillId="0" borderId="0" xfId="138" applyFont="1" applyFill="1" applyBorder="1" applyProtection="1">
      <protection locked="0"/>
    </xf>
    <xf numFmtId="0" fontId="4" fillId="0" borderId="37" xfId="138" applyFont="1" applyFill="1" applyBorder="1" applyProtection="1">
      <protection locked="0"/>
    </xf>
    <xf numFmtId="3" fontId="14" fillId="0" borderId="35" xfId="116" applyNumberFormat="1" applyFont="1" applyFill="1" applyBorder="1" applyAlignment="1" applyProtection="1">
      <alignment horizontal="left"/>
      <protection locked="0"/>
    </xf>
    <xf numFmtId="3" fontId="14" fillId="0" borderId="0" xfId="116" applyNumberFormat="1" applyFont="1" applyFill="1" applyBorder="1" applyAlignment="1" applyProtection="1">
      <protection locked="0"/>
    </xf>
    <xf numFmtId="0" fontId="4" fillId="0" borderId="38" xfId="138" applyFont="1" applyFill="1" applyBorder="1" applyProtection="1">
      <protection locked="0"/>
    </xf>
    <xf numFmtId="0" fontId="4" fillId="0" borderId="25" xfId="138" applyFont="1" applyFill="1" applyBorder="1" applyProtection="1"/>
    <xf numFmtId="0" fontId="4" fillId="0" borderId="39" xfId="138" applyFont="1" applyFill="1" applyBorder="1" applyProtection="1">
      <protection locked="0"/>
    </xf>
    <xf numFmtId="14" fontId="15" fillId="0" borderId="40" xfId="116" applyNumberFormat="1" applyFont="1" applyFill="1" applyBorder="1" applyAlignment="1" applyProtection="1">
      <alignment horizontal="left" vertical="center"/>
      <protection locked="0"/>
    </xf>
    <xf numFmtId="0" fontId="4" fillId="0" borderId="0" xfId="138" applyFont="1" applyFill="1" applyBorder="1" applyProtection="1"/>
    <xf numFmtId="0" fontId="17" fillId="0" borderId="0" xfId="124" applyFont="1" applyFill="1" applyAlignment="1" applyProtection="1"/>
    <xf numFmtId="0" fontId="1" fillId="0" borderId="0" xfId="108" applyFont="1" applyFill="1" applyProtection="1"/>
    <xf numFmtId="0" fontId="14" fillId="0" borderId="0" xfId="124" applyFont="1" applyFill="1" applyProtection="1"/>
    <xf numFmtId="0" fontId="6" fillId="0" borderId="0" xfId="124" applyFont="1" applyFill="1" applyAlignment="1" applyProtection="1">
      <alignment vertical="center"/>
    </xf>
    <xf numFmtId="0" fontId="6" fillId="0" borderId="27" xfId="127" applyFont="1" applyFill="1" applyBorder="1" applyAlignment="1" applyProtection="1">
      <alignment horizontal="center" vertical="center" wrapText="1"/>
    </xf>
    <xf numFmtId="0" fontId="6" fillId="0" borderId="56" xfId="127" applyFont="1" applyFill="1" applyBorder="1" applyAlignment="1" applyProtection="1">
      <alignment horizontal="center" vertical="center" wrapText="1"/>
    </xf>
    <xf numFmtId="1" fontId="14" fillId="0" borderId="24" xfId="127" applyNumberFormat="1" applyFont="1" applyFill="1" applyBorder="1" applyAlignment="1" applyProtection="1">
      <alignment horizontal="center" vertical="center" wrapText="1"/>
    </xf>
    <xf numFmtId="1" fontId="14" fillId="0" borderId="56" xfId="127" applyNumberFormat="1" applyFont="1" applyFill="1" applyBorder="1" applyAlignment="1" applyProtection="1">
      <alignment horizontal="center" vertical="center" wrapText="1"/>
    </xf>
    <xf numFmtId="0" fontId="6" fillId="0" borderId="61" xfId="127" applyFont="1" applyFill="1" applyBorder="1" applyAlignment="1" applyProtection="1"/>
    <xf numFmtId="0" fontId="3" fillId="0" borderId="62" xfId="127" applyFont="1" applyFill="1" applyBorder="1" applyAlignment="1" applyProtection="1">
      <alignment horizontal="left" indent="1"/>
    </xf>
    <xf numFmtId="164" fontId="14" fillId="0" borderId="58" xfId="127" applyNumberFormat="1" applyFont="1" applyFill="1" applyBorder="1" applyAlignment="1" applyProtection="1">
      <alignment horizontal="right"/>
      <protection locked="0"/>
    </xf>
    <xf numFmtId="3" fontId="14" fillId="0" borderId="63" xfId="127" applyNumberFormat="1" applyFont="1" applyFill="1" applyBorder="1" applyAlignment="1" applyProtection="1">
      <alignment horizontal="center"/>
    </xf>
    <xf numFmtId="0" fontId="3" fillId="0" borderId="64" xfId="127" applyFont="1" applyFill="1" applyBorder="1" applyAlignment="1" applyProtection="1">
      <alignment horizontal="center"/>
    </xf>
    <xf numFmtId="0" fontId="3" fillId="0" borderId="45" xfId="127" applyFont="1" applyFill="1" applyBorder="1" applyAlignment="1" applyProtection="1">
      <alignment horizontal="center"/>
    </xf>
    <xf numFmtId="0" fontId="3" fillId="0" borderId="65" xfId="127" applyFont="1" applyFill="1" applyBorder="1" applyAlignment="1" applyProtection="1">
      <alignment horizontal="center"/>
    </xf>
    <xf numFmtId="0" fontId="3" fillId="0" borderId="62" xfId="127" applyFont="1" applyFill="1" applyBorder="1" applyAlignment="1" applyProtection="1"/>
    <xf numFmtId="0" fontId="3" fillId="0" borderId="51" xfId="127" applyFont="1" applyFill="1" applyBorder="1" applyAlignment="1" applyProtection="1">
      <alignment horizontal="center"/>
    </xf>
    <xf numFmtId="164" fontId="14" fillId="0" borderId="51" xfId="127" applyNumberFormat="1" applyFont="1" applyFill="1" applyBorder="1" applyAlignment="1" applyProtection="1">
      <alignment horizontal="right"/>
      <protection locked="0"/>
    </xf>
    <xf numFmtId="0" fontId="3" fillId="0" borderId="58" xfId="127" applyFont="1" applyFill="1" applyBorder="1" applyAlignment="1" applyProtection="1">
      <alignment horizontal="center"/>
    </xf>
    <xf numFmtId="0" fontId="3" fillId="0" borderId="4" xfId="127" applyFont="1" applyFill="1" applyBorder="1" applyAlignment="1" applyProtection="1"/>
    <xf numFmtId="0" fontId="3" fillId="0" borderId="46" xfId="127" applyFont="1" applyFill="1" applyBorder="1" applyAlignment="1" applyProtection="1"/>
    <xf numFmtId="0" fontId="6" fillId="0" borderId="60" xfId="127" applyFont="1" applyFill="1" applyBorder="1" applyAlignment="1" applyProtection="1"/>
    <xf numFmtId="0" fontId="3" fillId="0" borderId="61" xfId="127" applyFont="1" applyFill="1" applyBorder="1" applyAlignment="1" applyProtection="1"/>
    <xf numFmtId="0" fontId="3" fillId="0" borderId="0" xfId="127" applyFont="1" applyFill="1" applyBorder="1" applyProtection="1"/>
    <xf numFmtId="164" fontId="14" fillId="0" borderId="0" xfId="127" applyNumberFormat="1" applyFont="1" applyFill="1" applyBorder="1" applyAlignment="1" applyProtection="1">
      <alignment horizontal="right"/>
    </xf>
    <xf numFmtId="0" fontId="4" fillId="0" borderId="31" xfId="137" applyFont="1" applyFill="1" applyBorder="1" applyProtection="1"/>
    <xf numFmtId="0" fontId="4" fillId="0" borderId="32" xfId="137" applyFont="1" applyFill="1" applyBorder="1" applyProtection="1"/>
    <xf numFmtId="0" fontId="4" fillId="0" borderId="33" xfId="137" applyFont="1" applyFill="1" applyBorder="1" applyProtection="1"/>
    <xf numFmtId="0" fontId="4" fillId="0" borderId="34" xfId="137" applyFont="1" applyFill="1" applyBorder="1" applyProtection="1"/>
    <xf numFmtId="0" fontId="4" fillId="0" borderId="36" xfId="137" applyFont="1" applyFill="1" applyBorder="1" applyProtection="1">
      <protection locked="0"/>
    </xf>
    <xf numFmtId="0" fontId="4" fillId="0" borderId="0" xfId="137" applyFont="1" applyFill="1" applyBorder="1" applyProtection="1">
      <protection locked="0"/>
    </xf>
    <xf numFmtId="0" fontId="4" fillId="0" borderId="37" xfId="137" applyFont="1" applyFill="1" applyBorder="1" applyProtection="1">
      <protection locked="0"/>
    </xf>
    <xf numFmtId="0" fontId="4" fillId="0" borderId="38" xfId="137" applyFont="1" applyFill="1" applyBorder="1" applyProtection="1">
      <protection locked="0"/>
    </xf>
    <xf numFmtId="0" fontId="4" fillId="0" borderId="25" xfId="137" applyFont="1" applyFill="1" applyBorder="1" applyProtection="1"/>
    <xf numFmtId="0" fontId="4" fillId="0" borderId="39" xfId="137" applyFont="1" applyFill="1" applyBorder="1" applyProtection="1">
      <protection locked="0"/>
    </xf>
    <xf numFmtId="0" fontId="4" fillId="0" borderId="0" xfId="137" applyFont="1" applyFill="1" applyBorder="1" applyProtection="1"/>
    <xf numFmtId="1" fontId="10" fillId="0" borderId="0" xfId="124" applyNumberFormat="1" applyFont="1" applyFill="1" applyBorder="1" applyAlignment="1" applyProtection="1">
      <alignment horizontal="center" vertical="center"/>
    </xf>
    <xf numFmtId="0" fontId="4" fillId="0" borderId="35" xfId="105" applyFont="1" applyFill="1" applyBorder="1" applyAlignment="1" applyProtection="1">
      <protection locked="0"/>
    </xf>
    <xf numFmtId="3" fontId="4" fillId="0" borderId="35" xfId="116" applyNumberFormat="1" applyFont="1" applyFill="1" applyBorder="1" applyAlignment="1" applyProtection="1">
      <alignment horizontal="left"/>
      <protection locked="0"/>
    </xf>
    <xf numFmtId="3" fontId="4" fillId="0" borderId="0" xfId="116" applyNumberFormat="1" applyFont="1" applyFill="1" applyBorder="1" applyAlignment="1" applyProtection="1">
      <protection locked="0"/>
    </xf>
    <xf numFmtId="14" fontId="4" fillId="0" borderId="40" xfId="116" applyNumberFormat="1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/>
    </xf>
    <xf numFmtId="0" fontId="10" fillId="0" borderId="31" xfId="112" applyFont="1" applyFill="1" applyBorder="1" applyAlignment="1" applyProtection="1">
      <alignment horizontal="center" vertical="center" wrapText="1"/>
    </xf>
    <xf numFmtId="0" fontId="10" fillId="0" borderId="66" xfId="112" applyFont="1" applyFill="1" applyBorder="1" applyAlignment="1" applyProtection="1">
      <alignment horizontal="center" vertical="center" wrapText="1"/>
    </xf>
    <xf numFmtId="0" fontId="10" fillId="0" borderId="67" xfId="112" applyFont="1" applyFill="1" applyBorder="1" applyAlignment="1" applyProtection="1">
      <alignment horizontal="center" vertical="center" wrapText="1"/>
    </xf>
    <xf numFmtId="0" fontId="10" fillId="0" borderId="42" xfId="112" applyFont="1" applyFill="1" applyBorder="1" applyAlignment="1" applyProtection="1">
      <alignment horizontal="center" vertical="center" wrapText="1"/>
    </xf>
    <xf numFmtId="0" fontId="10" fillId="0" borderId="68" xfId="112" applyFont="1" applyFill="1" applyBorder="1" applyAlignment="1" applyProtection="1">
      <alignment horizontal="center" vertical="center" wrapText="1"/>
    </xf>
    <xf numFmtId="0" fontId="4" fillId="0" borderId="48" xfId="112" applyFont="1" applyFill="1" applyBorder="1" applyAlignment="1" applyProtection="1">
      <alignment horizontal="center" vertical="center" wrapText="1"/>
    </xf>
    <xf numFmtId="0" fontId="4" fillId="0" borderId="69" xfId="112" applyFont="1" applyFill="1" applyBorder="1" applyAlignment="1" applyProtection="1">
      <alignment horizontal="center" vertical="center" wrapText="1"/>
    </xf>
    <xf numFmtId="0" fontId="4" fillId="0" borderId="46" xfId="112" applyFont="1" applyFill="1" applyBorder="1" applyAlignment="1" applyProtection="1">
      <alignment horizontal="center" vertical="center" wrapText="1"/>
    </xf>
    <xf numFmtId="0" fontId="4" fillId="0" borderId="44" xfId="112" applyFont="1" applyFill="1" applyBorder="1" applyAlignment="1" applyProtection="1">
      <alignment horizontal="center" vertical="center" wrapText="1"/>
    </xf>
    <xf numFmtId="0" fontId="4" fillId="0" borderId="53" xfId="112" applyFont="1" applyFill="1" applyBorder="1" applyAlignment="1" applyProtection="1">
      <alignment horizontal="center" vertical="center" wrapText="1"/>
    </xf>
    <xf numFmtId="0" fontId="26" fillId="0" borderId="24" xfId="112" applyFont="1" applyFill="1" applyBorder="1" applyAlignment="1" applyProtection="1">
      <alignment horizontal="center" vertical="center"/>
    </xf>
    <xf numFmtId="0" fontId="4" fillId="0" borderId="41" xfId="112" applyFont="1" applyFill="1" applyBorder="1" applyAlignment="1" applyProtection="1">
      <alignment horizontal="center"/>
    </xf>
    <xf numFmtId="0" fontId="4" fillId="0" borderId="9" xfId="112" applyFont="1" applyFill="1" applyBorder="1" applyAlignment="1" applyProtection="1">
      <alignment horizontal="center"/>
    </xf>
    <xf numFmtId="0" fontId="4" fillId="0" borderId="61" xfId="112" applyFont="1" applyFill="1" applyBorder="1" applyAlignment="1" applyProtection="1">
      <alignment horizontal="center"/>
    </xf>
    <xf numFmtId="0" fontId="4" fillId="0" borderId="40" xfId="112" applyFont="1" applyFill="1" applyBorder="1" applyAlignment="1" applyProtection="1">
      <alignment horizontal="center"/>
    </xf>
    <xf numFmtId="2" fontId="4" fillId="0" borderId="41" xfId="112" applyNumberFormat="1" applyFont="1" applyFill="1" applyBorder="1" applyAlignment="1" applyProtection="1">
      <alignment horizontal="center" vertical="center"/>
    </xf>
    <xf numFmtId="164" fontId="4" fillId="0" borderId="27" xfId="3" applyNumberFormat="1" applyFont="1" applyFill="1" applyBorder="1" applyProtection="1">
      <alignment horizontal="right"/>
      <protection locked="0"/>
    </xf>
    <xf numFmtId="164" fontId="4" fillId="0" borderId="70" xfId="3" applyNumberFormat="1" applyFont="1" applyFill="1" applyBorder="1" applyProtection="1">
      <alignment horizontal="right"/>
      <protection locked="0"/>
    </xf>
    <xf numFmtId="164" fontId="4" fillId="0" borderId="61" xfId="3" applyNumberFormat="1" applyFont="1" applyFill="1" applyBorder="1" applyProtection="1">
      <alignment horizontal="right"/>
      <protection locked="0"/>
    </xf>
    <xf numFmtId="164" fontId="4" fillId="0" borderId="40" xfId="3" applyNumberFormat="1" applyFont="1" applyFill="1" applyBorder="1" applyProtection="1">
      <alignment horizontal="right"/>
      <protection locked="0"/>
    </xf>
    <xf numFmtId="0" fontId="4" fillId="0" borderId="42" xfId="115" applyFont="1" applyFill="1" applyBorder="1" applyAlignment="1" applyProtection="1">
      <alignment horizontal="center" vertical="center"/>
    </xf>
    <xf numFmtId="0" fontId="4" fillId="0" borderId="43" xfId="115" applyNumberFormat="1" applyFont="1" applyFill="1" applyBorder="1" applyAlignment="1" applyProtection="1">
      <alignment horizontal="center" vertical="center"/>
    </xf>
    <xf numFmtId="164" fontId="4" fillId="0" borderId="58" xfId="3" applyNumberFormat="1" applyFont="1" applyFill="1" applyBorder="1" applyProtection="1">
      <alignment horizontal="right"/>
      <protection locked="0"/>
    </xf>
    <xf numFmtId="164" fontId="4" fillId="0" borderId="71" xfId="3" applyNumberFormat="1" applyFont="1" applyFill="1" applyBorder="1" applyProtection="1">
      <alignment horizontal="right"/>
      <protection locked="0"/>
    </xf>
    <xf numFmtId="164" fontId="4" fillId="0" borderId="72" xfId="3" applyNumberFormat="1" applyFont="1" applyFill="1" applyBorder="1" applyProtection="1">
      <alignment horizontal="right"/>
      <protection locked="0"/>
    </xf>
    <xf numFmtId="164" fontId="4" fillId="0" borderId="73" xfId="3" applyNumberFormat="1" applyFont="1" applyFill="1" applyBorder="1" applyProtection="1">
      <alignment horizontal="right"/>
      <protection locked="0"/>
    </xf>
    <xf numFmtId="164" fontId="4" fillId="0" borderId="64" xfId="3" applyNumberFormat="1" applyFont="1" applyFill="1" applyBorder="1" applyProtection="1">
      <alignment horizontal="right"/>
      <protection locked="0"/>
    </xf>
    <xf numFmtId="164" fontId="4" fillId="0" borderId="74" xfId="3" applyNumberFormat="1" applyFont="1" applyFill="1" applyBorder="1" applyProtection="1">
      <alignment horizontal="right"/>
      <protection locked="0"/>
    </xf>
    <xf numFmtId="164" fontId="4" fillId="0" borderId="75" xfId="3" applyNumberFormat="1" applyFont="1" applyFill="1" applyBorder="1" applyProtection="1">
      <alignment horizontal="right"/>
      <protection locked="0"/>
    </xf>
    <xf numFmtId="0" fontId="4" fillId="0" borderId="44" xfId="115" applyNumberFormat="1" applyFont="1" applyFill="1" applyBorder="1" applyAlignment="1" applyProtection="1">
      <alignment horizontal="center" vertical="center"/>
    </xf>
    <xf numFmtId="164" fontId="4" fillId="0" borderId="45" xfId="3" applyNumberFormat="1" applyFont="1" applyFill="1" applyBorder="1" applyProtection="1">
      <alignment horizontal="right"/>
      <protection locked="0"/>
    </xf>
    <xf numFmtId="164" fontId="4" fillId="0" borderId="46" xfId="3" applyNumberFormat="1" applyFont="1" applyFill="1" applyBorder="1" applyProtection="1">
      <alignment horizontal="right"/>
      <protection locked="0"/>
    </xf>
    <xf numFmtId="164" fontId="4" fillId="0" borderId="53" xfId="3" applyNumberFormat="1" applyFont="1" applyFill="1" applyBorder="1" applyProtection="1">
      <alignment horizontal="right"/>
      <protection locked="0"/>
    </xf>
    <xf numFmtId="1" fontId="4" fillId="0" borderId="49" xfId="8" applyFont="1" applyFill="1" applyBorder="1" applyProtection="1"/>
    <xf numFmtId="1" fontId="4" fillId="0" borderId="9" xfId="8" applyFont="1" applyFill="1" applyBorder="1" applyAlignment="1" applyProtection="1">
      <alignment vertical="center" wrapText="1"/>
    </xf>
    <xf numFmtId="0" fontId="4" fillId="0" borderId="76" xfId="115" applyFont="1" applyFill="1" applyBorder="1" applyAlignment="1" applyProtection="1">
      <alignment vertical="center" wrapText="1"/>
    </xf>
    <xf numFmtId="0" fontId="10" fillId="0" borderId="65" xfId="112" applyFont="1" applyFill="1" applyBorder="1" applyAlignment="1" applyProtection="1">
      <alignment horizontal="center" vertical="center" wrapText="1"/>
    </xf>
    <xf numFmtId="0" fontId="4" fillId="0" borderId="64" xfId="112" applyFont="1" applyFill="1" applyBorder="1" applyAlignment="1" applyProtection="1">
      <alignment horizontal="center" vertical="center" wrapText="1"/>
    </xf>
    <xf numFmtId="0" fontId="4" fillId="0" borderId="77" xfId="112" applyFont="1" applyFill="1" applyBorder="1" applyAlignment="1" applyProtection="1">
      <alignment horizontal="center" vertical="center" wrapText="1"/>
    </xf>
    <xf numFmtId="0" fontId="4" fillId="0" borderId="74" xfId="112" applyFont="1" applyFill="1" applyBorder="1" applyAlignment="1" applyProtection="1">
      <alignment horizontal="center" vertical="center" wrapText="1"/>
    </xf>
    <xf numFmtId="0" fontId="4" fillId="0" borderId="50" xfId="112" applyFont="1" applyFill="1" applyBorder="1" applyAlignment="1" applyProtection="1">
      <alignment horizontal="center" vertical="center" wrapText="1"/>
    </xf>
    <xf numFmtId="0" fontId="4" fillId="0" borderId="75" xfId="112" applyFont="1" applyFill="1" applyBorder="1" applyAlignment="1" applyProtection="1">
      <alignment horizontal="center" vertical="center" wrapText="1"/>
    </xf>
    <xf numFmtId="0" fontId="4" fillId="0" borderId="42" xfId="112" applyFont="1" applyFill="1" applyBorder="1" applyAlignment="1" applyProtection="1">
      <alignment vertical="center" wrapText="1"/>
    </xf>
    <xf numFmtId="0" fontId="4" fillId="0" borderId="43" xfId="112" applyFont="1" applyFill="1" applyBorder="1" applyAlignment="1" applyProtection="1">
      <alignment vertical="center" wrapText="1"/>
    </xf>
    <xf numFmtId="0" fontId="4" fillId="0" borderId="44" xfId="112" applyFont="1" applyFill="1" applyBorder="1" applyAlignment="1" applyProtection="1">
      <alignment vertical="center" wrapText="1"/>
    </xf>
    <xf numFmtId="0" fontId="4" fillId="0" borderId="36" xfId="139" applyFont="1" applyFill="1" applyBorder="1" applyProtection="1">
      <protection locked="0"/>
    </xf>
    <xf numFmtId="0" fontId="4" fillId="0" borderId="0" xfId="139" applyFont="1" applyFill="1" applyBorder="1" applyProtection="1">
      <protection locked="0"/>
    </xf>
    <xf numFmtId="0" fontId="4" fillId="0" borderId="37" xfId="139" applyFont="1" applyFill="1" applyBorder="1" applyProtection="1">
      <protection locked="0"/>
    </xf>
    <xf numFmtId="0" fontId="4" fillId="0" borderId="38" xfId="139" applyFont="1" applyFill="1" applyBorder="1" applyProtection="1">
      <protection locked="0"/>
    </xf>
    <xf numFmtId="0" fontId="4" fillId="0" borderId="39" xfId="139" applyFont="1" applyFill="1" applyBorder="1" applyProtection="1">
      <protection locked="0"/>
    </xf>
    <xf numFmtId="0" fontId="4" fillId="0" borderId="0" xfId="115" applyFont="1" applyFill="1" applyBorder="1" applyAlignment="1" applyProtection="1">
      <protection locked="0"/>
    </xf>
    <xf numFmtId="164" fontId="4" fillId="0" borderId="59" xfId="3" applyNumberFormat="1" applyFont="1" applyFill="1" applyBorder="1" applyProtection="1">
      <alignment horizontal="right"/>
      <protection locked="0"/>
    </xf>
    <xf numFmtId="164" fontId="4" fillId="0" borderId="78" xfId="3" applyNumberFormat="1" applyFont="1" applyFill="1" applyBorder="1" applyProtection="1">
      <alignment horizontal="right"/>
      <protection locked="0"/>
    </xf>
    <xf numFmtId="0" fontId="4" fillId="0" borderId="36" xfId="141" applyFont="1" applyFill="1" applyBorder="1" applyProtection="1">
      <protection locked="0"/>
    </xf>
    <xf numFmtId="0" fontId="4" fillId="0" borderId="0" xfId="141" applyFont="1" applyFill="1" applyBorder="1" applyProtection="1">
      <protection locked="0"/>
    </xf>
    <xf numFmtId="0" fontId="4" fillId="0" borderId="37" xfId="141" applyFont="1" applyFill="1" applyBorder="1" applyProtection="1">
      <protection locked="0"/>
    </xf>
    <xf numFmtId="0" fontId="4" fillId="0" borderId="30" xfId="124" applyFont="1" applyFill="1" applyBorder="1" applyAlignment="1" applyProtection="1">
      <alignment horizontal="left"/>
      <protection locked="0"/>
    </xf>
    <xf numFmtId="0" fontId="4" fillId="0" borderId="38" xfId="141" applyFont="1" applyFill="1" applyBorder="1" applyProtection="1">
      <protection locked="0"/>
    </xf>
    <xf numFmtId="0" fontId="4" fillId="0" borderId="25" xfId="141" applyFont="1" applyFill="1" applyBorder="1" applyProtection="1">
      <protection locked="0"/>
    </xf>
    <xf numFmtId="0" fontId="4" fillId="0" borderId="39" xfId="141" applyFont="1" applyFill="1" applyBorder="1" applyProtection="1">
      <protection locked="0"/>
    </xf>
    <xf numFmtId="0" fontId="4" fillId="0" borderId="7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0" xfId="124" applyFont="1" applyFill="1" applyBorder="1" applyAlignment="1" applyProtection="1">
      <alignment horizontal="center" vertical="center" wrapText="1"/>
    </xf>
    <xf numFmtId="0" fontId="4" fillId="0" borderId="81" xfId="124" applyFont="1" applyFill="1" applyBorder="1" applyAlignment="1" applyProtection="1">
      <alignment horizontal="center" vertical="center" wrapText="1"/>
    </xf>
    <xf numFmtId="0" fontId="4" fillId="0" borderId="36" xfId="124" applyFont="1" applyFill="1" applyBorder="1" applyAlignment="1" applyProtection="1">
      <alignment horizontal="center" vertical="center" wrapText="1"/>
    </xf>
    <xf numFmtId="0" fontId="4" fillId="0" borderId="82" xfId="124" applyFont="1" applyFill="1" applyBorder="1" applyAlignment="1" applyProtection="1">
      <alignment horizontal="center" vertical="center" wrapText="1"/>
    </xf>
    <xf numFmtId="0" fontId="4" fillId="0" borderId="83" xfId="124" applyFont="1" applyFill="1" applyBorder="1" applyAlignment="1" applyProtection="1">
      <alignment horizontal="center" vertical="center" wrapText="1"/>
    </xf>
    <xf numFmtId="0" fontId="4" fillId="0" borderId="0" xfId="124" applyFont="1" applyFill="1" applyBorder="1" applyAlignment="1" applyProtection="1">
      <alignment horizontal="center" vertical="center" wrapText="1"/>
    </xf>
    <xf numFmtId="0" fontId="4" fillId="0" borderId="84" xfId="122" applyFont="1" applyFill="1" applyBorder="1" applyAlignment="1">
      <alignment horizontal="left" indent="2"/>
    </xf>
    <xf numFmtId="0" fontId="4" fillId="0" borderId="52" xfId="0" applyFont="1" applyFill="1" applyBorder="1" applyAlignment="1">
      <alignment horizontal="left" indent="3"/>
    </xf>
    <xf numFmtId="0" fontId="4" fillId="0" borderId="23" xfId="0" applyFont="1" applyFill="1" applyBorder="1" applyAlignment="1">
      <alignment horizontal="left" vertical="top" indent="2"/>
    </xf>
    <xf numFmtId="164" fontId="10" fillId="0" borderId="61" xfId="103" applyNumberFormat="1" applyFont="1" applyFill="1" applyBorder="1" applyAlignment="1" applyProtection="1">
      <alignment horizontal="center" vertical="center"/>
      <protection locked="0"/>
    </xf>
    <xf numFmtId="164" fontId="10" fillId="0" borderId="0" xfId="103" applyNumberFormat="1" applyFont="1" applyFill="1" applyBorder="1" applyAlignment="1" applyProtection="1">
      <alignment horizontal="center" vertical="center"/>
      <protection locked="0"/>
    </xf>
    <xf numFmtId="164" fontId="10" fillId="0" borderId="35" xfId="103" applyNumberFormat="1" applyFont="1" applyFill="1" applyBorder="1" applyAlignment="1" applyProtection="1">
      <alignment horizontal="center" vertical="center"/>
      <protection locked="0"/>
    </xf>
    <xf numFmtId="0" fontId="4" fillId="0" borderId="44" xfId="103" applyFont="1" applyFill="1" applyBorder="1" applyAlignment="1" applyProtection="1">
      <alignment horizontal="center"/>
    </xf>
    <xf numFmtId="0" fontId="10" fillId="0" borderId="30" xfId="103" applyFont="1" applyFill="1" applyBorder="1" applyAlignment="1" applyProtection="1">
      <alignment horizontal="left"/>
    </xf>
    <xf numFmtId="0" fontId="4" fillId="0" borderId="39" xfId="103" applyFont="1" applyFill="1" applyBorder="1" applyAlignment="1" applyProtection="1">
      <alignment horizontal="left" indent="1"/>
    </xf>
    <xf numFmtId="3" fontId="78" fillId="0" borderId="0" xfId="127" applyNumberFormat="1" applyFont="1" applyFill="1" applyBorder="1" applyProtection="1"/>
    <xf numFmtId="0" fontId="79" fillId="0" borderId="0" xfId="0" applyFont="1"/>
    <xf numFmtId="1" fontId="4" fillId="0" borderId="42" xfId="8" applyFont="1" applyFill="1" applyBorder="1" applyAlignment="1" applyProtection="1">
      <alignment vertical="center"/>
    </xf>
    <xf numFmtId="49" fontId="7" fillId="0" borderId="0" xfId="124" applyNumberFormat="1" applyFont="1" applyFill="1" applyBorder="1" applyAlignment="1" applyProtection="1">
      <alignment horizontal="center" vertical="center"/>
      <protection locked="0"/>
    </xf>
    <xf numFmtId="0" fontId="4" fillId="0" borderId="0" xfId="85"/>
    <xf numFmtId="0" fontId="4" fillId="0" borderId="35" xfId="107" applyFont="1" applyFill="1" applyBorder="1" applyAlignment="1" applyProtection="1">
      <protection locked="0"/>
    </xf>
    <xf numFmtId="3" fontId="4" fillId="0" borderId="35" xfId="107" applyNumberFormat="1" applyFont="1" applyFill="1" applyBorder="1" applyAlignment="1" applyProtection="1">
      <alignment horizontal="left"/>
      <protection locked="0"/>
    </xf>
    <xf numFmtId="3" fontId="4" fillId="0" borderId="0" xfId="107" applyNumberFormat="1" applyFont="1" applyFill="1" applyBorder="1" applyAlignment="1" applyProtection="1">
      <protection locked="0"/>
    </xf>
    <xf numFmtId="0" fontId="4" fillId="0" borderId="49" xfId="104" applyFont="1" applyFill="1" applyBorder="1" applyAlignment="1" applyProtection="1">
      <alignment horizontal="center"/>
    </xf>
    <xf numFmtId="1" fontId="4" fillId="0" borderId="43" xfId="4" applyFont="1" applyFill="1" applyBorder="1" applyAlignment="1" applyProtection="1">
      <alignment horizontal="center"/>
    </xf>
    <xf numFmtId="1" fontId="4" fillId="0" borderId="50" xfId="4" applyFont="1" applyFill="1" applyBorder="1" applyAlignment="1" applyProtection="1">
      <alignment horizontal="center"/>
    </xf>
    <xf numFmtId="1" fontId="4" fillId="0" borderId="44" xfId="4" applyFont="1" applyFill="1" applyBorder="1" applyAlignment="1" applyProtection="1">
      <alignment horizontal="center"/>
    </xf>
    <xf numFmtId="1" fontId="4" fillId="0" borderId="49" xfId="4" applyFont="1" applyFill="1" applyBorder="1" applyAlignment="1" applyProtection="1">
      <alignment horizontal="center"/>
    </xf>
    <xf numFmtId="0" fontId="4" fillId="0" borderId="49" xfId="115" applyNumberFormat="1" applyFont="1" applyFill="1" applyBorder="1" applyAlignment="1" applyProtection="1">
      <alignment horizontal="center" vertical="center"/>
    </xf>
    <xf numFmtId="0" fontId="4" fillId="0" borderId="76" xfId="115" applyNumberFormat="1" applyFont="1" applyFill="1" applyBorder="1" applyAlignment="1" applyProtection="1">
      <alignment horizontal="center" vertical="center"/>
    </xf>
    <xf numFmtId="0" fontId="31" fillId="0" borderId="0" xfId="0" applyFont="1"/>
    <xf numFmtId="0" fontId="4" fillId="0" borderId="28" xfId="112" applyFont="1" applyFill="1" applyBorder="1" applyAlignment="1" applyProtection="1">
      <alignment horizontal="center" vertical="center"/>
    </xf>
    <xf numFmtId="0" fontId="4" fillId="0" borderId="43" xfId="112" applyFont="1" applyFill="1" applyBorder="1" applyAlignment="1" applyProtection="1">
      <alignment horizontal="center" vertical="center"/>
    </xf>
    <xf numFmtId="0" fontId="4" fillId="0" borderId="30" xfId="112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64" fontId="4" fillId="0" borderId="2" xfId="109" applyNumberFormat="1" applyFont="1" applyFill="1" applyBorder="1" applyAlignment="1">
      <alignment horizontal="right"/>
    </xf>
    <xf numFmtId="164" fontId="4" fillId="0" borderId="23" xfId="109" applyNumberFormat="1" applyFont="1" applyFill="1" applyBorder="1" applyAlignment="1">
      <alignment horizontal="right"/>
    </xf>
    <xf numFmtId="164" fontId="10" fillId="32" borderId="57" xfId="125" applyNumberFormat="1" applyFont="1" applyFill="1" applyBorder="1" applyAlignment="1" applyProtection="1">
      <alignment horizontal="right" vertical="center" wrapText="1"/>
    </xf>
    <xf numFmtId="164" fontId="10" fillId="32" borderId="85" xfId="125" applyNumberFormat="1" applyFont="1" applyFill="1" applyBorder="1" applyAlignment="1" applyProtection="1">
      <alignment horizontal="right" vertical="center" wrapText="1"/>
    </xf>
    <xf numFmtId="164" fontId="10" fillId="32" borderId="26" xfId="125" applyNumberFormat="1" applyFont="1" applyFill="1" applyBorder="1" applyAlignment="1" applyProtection="1">
      <alignment horizontal="right" vertical="center" wrapText="1"/>
    </xf>
    <xf numFmtId="164" fontId="10" fillId="32" borderId="62" xfId="125" applyNumberFormat="1" applyFont="1" applyFill="1" applyBorder="1" applyAlignment="1" applyProtection="1">
      <alignment horizontal="right" vertical="center" wrapText="1"/>
    </xf>
    <xf numFmtId="164" fontId="10" fillId="32" borderId="68" xfId="125" applyNumberFormat="1" applyFont="1" applyFill="1" applyBorder="1" applyAlignment="1" applyProtection="1">
      <alignment horizontal="right" vertical="center" wrapText="1"/>
    </xf>
    <xf numFmtId="164" fontId="4" fillId="33" borderId="51" xfId="125" applyNumberFormat="1" applyFont="1" applyFill="1" applyBorder="1" applyAlignment="1" applyProtection="1">
      <alignment horizontal="right" vertical="center" wrapText="1"/>
    </xf>
    <xf numFmtId="164" fontId="4" fillId="33" borderId="33" xfId="125" applyNumberFormat="1" applyFont="1" applyFill="1" applyBorder="1" applyAlignment="1" applyProtection="1">
      <alignment horizontal="right" vertical="center" wrapText="1"/>
    </xf>
    <xf numFmtId="164" fontId="4" fillId="33" borderId="1" xfId="125" applyNumberFormat="1" applyFont="1" applyFill="1" applyBorder="1" applyAlignment="1" applyProtection="1">
      <alignment horizontal="right" vertical="center" wrapText="1"/>
    </xf>
    <xf numFmtId="164" fontId="4" fillId="33" borderId="4" xfId="125" applyNumberFormat="1" applyFont="1" applyFill="1" applyBorder="1" applyAlignment="1" applyProtection="1">
      <alignment horizontal="right" vertical="center" wrapText="1"/>
    </xf>
    <xf numFmtId="164" fontId="4" fillId="33" borderId="34" xfId="125" applyNumberFormat="1" applyFont="1" applyFill="1" applyBorder="1" applyAlignment="1" applyProtection="1">
      <alignment horizontal="right" vertical="center" wrapText="1"/>
    </xf>
    <xf numFmtId="164" fontId="4" fillId="34" borderId="64" xfId="125" applyNumberFormat="1" applyFont="1" applyFill="1" applyBorder="1" applyAlignment="1" applyProtection="1">
      <alignment horizontal="right" vertical="center" wrapText="1"/>
    </xf>
    <xf numFmtId="164" fontId="4" fillId="34" borderId="78" xfId="125" applyNumberFormat="1" applyFont="1" applyFill="1" applyBorder="1" applyAlignment="1" applyProtection="1">
      <alignment horizontal="right" vertical="center" wrapText="1"/>
    </xf>
    <xf numFmtId="164" fontId="4" fillId="34" borderId="77" xfId="125" applyNumberFormat="1" applyFont="1" applyFill="1" applyBorder="1" applyAlignment="1" applyProtection="1">
      <alignment horizontal="right" vertical="center" wrapText="1"/>
    </xf>
    <xf numFmtId="164" fontId="4" fillId="34" borderId="74" xfId="125" applyNumberFormat="1" applyFont="1" applyFill="1" applyBorder="1" applyAlignment="1" applyProtection="1">
      <alignment horizontal="right" vertical="center" wrapText="1"/>
    </xf>
    <xf numFmtId="164" fontId="4" fillId="34" borderId="75" xfId="125" applyNumberFormat="1" applyFont="1" applyFill="1" applyBorder="1" applyAlignment="1" applyProtection="1">
      <alignment horizontal="right" vertical="center" wrapText="1"/>
    </xf>
    <xf numFmtId="164" fontId="10" fillId="32" borderId="57" xfId="122" applyNumberFormat="1" applyFont="1" applyFill="1" applyBorder="1" applyAlignment="1" applyProtection="1">
      <alignment horizontal="right"/>
    </xf>
    <xf numFmtId="164" fontId="10" fillId="32" borderId="85" xfId="122" applyNumberFormat="1" applyFont="1" applyFill="1" applyBorder="1" applyAlignment="1" applyProtection="1">
      <alignment horizontal="right"/>
    </xf>
    <xf numFmtId="164" fontId="10" fillId="32" borderId="26" xfId="122" applyNumberFormat="1" applyFont="1" applyFill="1" applyBorder="1" applyAlignment="1" applyProtection="1">
      <alignment horizontal="right"/>
    </xf>
    <xf numFmtId="164" fontId="10" fillId="32" borderId="86" xfId="122" applyNumberFormat="1" applyFont="1" applyFill="1" applyBorder="1" applyAlignment="1" applyProtection="1">
      <alignment horizontal="right"/>
    </xf>
    <xf numFmtId="164" fontId="4" fillId="33" borderId="51" xfId="122" applyNumberFormat="1" applyFont="1" applyFill="1" applyBorder="1" applyAlignment="1" applyProtection="1">
      <alignment horizontal="right"/>
    </xf>
    <xf numFmtId="164" fontId="4" fillId="33" borderId="33" xfId="122" applyNumberFormat="1" applyFont="1" applyFill="1" applyBorder="1" applyAlignment="1" applyProtection="1">
      <alignment horizontal="right"/>
    </xf>
    <xf numFmtId="164" fontId="4" fillId="33" borderId="1" xfId="122" applyNumberFormat="1" applyFont="1" applyFill="1" applyBorder="1" applyAlignment="1" applyProtection="1">
      <alignment horizontal="right"/>
    </xf>
    <xf numFmtId="164" fontId="4" fillId="33" borderId="87" xfId="122" applyNumberFormat="1" applyFont="1" applyFill="1" applyBorder="1" applyAlignment="1" applyProtection="1">
      <alignment horizontal="right"/>
    </xf>
    <xf numFmtId="164" fontId="4" fillId="0" borderId="51" xfId="122" applyNumberFormat="1" applyFont="1" applyFill="1" applyBorder="1" applyAlignment="1" applyProtection="1">
      <alignment horizontal="right"/>
      <protection locked="0"/>
    </xf>
    <xf numFmtId="164" fontId="4" fillId="0" borderId="33" xfId="122" applyNumberFormat="1" applyFont="1" applyFill="1" applyBorder="1" applyAlignment="1" applyProtection="1">
      <alignment horizontal="right"/>
      <protection locked="0"/>
    </xf>
    <xf numFmtId="164" fontId="4" fillId="0" borderId="1" xfId="122" applyNumberFormat="1" applyFont="1" applyFill="1" applyBorder="1" applyAlignment="1" applyProtection="1">
      <alignment horizontal="right"/>
      <protection locked="0"/>
    </xf>
    <xf numFmtId="164" fontId="10" fillId="32" borderId="58" xfId="122" applyNumberFormat="1" applyFont="1" applyFill="1" applyBorder="1" applyAlignment="1" applyProtection="1">
      <alignment horizontal="right"/>
    </xf>
    <xf numFmtId="164" fontId="10" fillId="32" borderId="59" xfId="122" applyNumberFormat="1" applyFont="1" applyFill="1" applyBorder="1" applyAlignment="1" applyProtection="1">
      <alignment horizontal="right"/>
    </xf>
    <xf numFmtId="164" fontId="10" fillId="32" borderId="71" xfId="122" applyNumberFormat="1" applyFont="1" applyFill="1" applyBorder="1" applyAlignment="1" applyProtection="1">
      <alignment horizontal="right"/>
    </xf>
    <xf numFmtId="164" fontId="10" fillId="32" borderId="63" xfId="122" applyNumberFormat="1" applyFont="1" applyFill="1" applyBorder="1" applyAlignment="1" applyProtection="1">
      <alignment horizontal="right"/>
    </xf>
    <xf numFmtId="164" fontId="10" fillId="33" borderId="57" xfId="122" applyNumberFormat="1" applyFont="1" applyFill="1" applyBorder="1" applyAlignment="1" applyProtection="1">
      <alignment horizontal="right"/>
    </xf>
    <xf numFmtId="164" fontId="10" fillId="33" borderId="85" xfId="122" applyNumberFormat="1" applyFont="1" applyFill="1" applyBorder="1" applyAlignment="1" applyProtection="1">
      <alignment horizontal="right"/>
    </xf>
    <xf numFmtId="164" fontId="10" fillId="33" borderId="26" xfId="122" applyNumberFormat="1" applyFont="1" applyFill="1" applyBorder="1" applyAlignment="1" applyProtection="1">
      <alignment horizontal="right"/>
    </xf>
    <xf numFmtId="164" fontId="10" fillId="33" borderId="86" xfId="122" applyNumberFormat="1" applyFont="1" applyFill="1" applyBorder="1" applyAlignment="1" applyProtection="1">
      <alignment horizontal="right"/>
    </xf>
    <xf numFmtId="164" fontId="4" fillId="0" borderId="45" xfId="122" applyNumberFormat="1" applyFont="1" applyFill="1" applyBorder="1" applyAlignment="1" applyProtection="1">
      <alignment horizontal="right"/>
      <protection locked="0"/>
    </xf>
    <xf numFmtId="164" fontId="4" fillId="0" borderId="48" xfId="122" applyNumberFormat="1" applyFont="1" applyFill="1" applyBorder="1" applyAlignment="1" applyProtection="1">
      <alignment horizontal="right"/>
      <protection locked="0"/>
    </xf>
    <xf numFmtId="164" fontId="4" fillId="0" borderId="69" xfId="122" applyNumberFormat="1" applyFont="1" applyFill="1" applyBorder="1" applyAlignment="1" applyProtection="1">
      <alignment horizontal="right"/>
      <protection locked="0"/>
    </xf>
    <xf numFmtId="164" fontId="4" fillId="33" borderId="47" xfId="122" applyNumberFormat="1" applyFont="1" applyFill="1" applyBorder="1" applyAlignment="1" applyProtection="1">
      <alignment horizontal="right"/>
    </xf>
    <xf numFmtId="164" fontId="10" fillId="32" borderId="73" xfId="122" applyNumberFormat="1" applyFont="1" applyFill="1" applyBorder="1" applyAlignment="1" applyProtection="1">
      <alignment horizontal="right"/>
    </xf>
    <xf numFmtId="164" fontId="10" fillId="33" borderId="87" xfId="122" applyNumberFormat="1" applyFont="1" applyFill="1" applyBorder="1" applyAlignment="1" applyProtection="1">
      <alignment horizontal="right"/>
    </xf>
    <xf numFmtId="164" fontId="4" fillId="33" borderId="34" xfId="122" applyNumberFormat="1" applyFont="1" applyFill="1" applyBorder="1" applyAlignment="1" applyProtection="1">
      <alignment horizontal="right"/>
    </xf>
    <xf numFmtId="164" fontId="10" fillId="33" borderId="68" xfId="122" applyNumberFormat="1" applyFont="1" applyFill="1" applyBorder="1" applyAlignment="1" applyProtection="1">
      <alignment horizontal="right"/>
    </xf>
    <xf numFmtId="164" fontId="4" fillId="0" borderId="23" xfId="122" applyNumberFormat="1" applyFont="1" applyFill="1" applyBorder="1" applyAlignment="1" applyProtection="1">
      <alignment horizontal="right"/>
      <protection locked="0"/>
    </xf>
    <xf numFmtId="164" fontId="4" fillId="33" borderId="53" xfId="122" applyNumberFormat="1" applyFont="1" applyFill="1" applyBorder="1" applyAlignment="1" applyProtection="1">
      <alignment horizontal="right"/>
    </xf>
    <xf numFmtId="164" fontId="4" fillId="33" borderId="57" xfId="122" applyNumberFormat="1" applyFont="1" applyFill="1" applyBorder="1" applyAlignment="1" applyProtection="1">
      <alignment horizontal="right"/>
    </xf>
    <xf numFmtId="164" fontId="4" fillId="33" borderId="26" xfId="122" applyNumberFormat="1" applyFont="1" applyFill="1" applyBorder="1" applyAlignment="1" applyProtection="1">
      <alignment horizontal="right"/>
    </xf>
    <xf numFmtId="164" fontId="4" fillId="33" borderId="17" xfId="122" applyNumberFormat="1" applyFont="1" applyFill="1" applyBorder="1" applyAlignment="1" applyProtection="1">
      <alignment horizontal="right"/>
    </xf>
    <xf numFmtId="164" fontId="4" fillId="0" borderId="80" xfId="122" applyNumberFormat="1" applyFont="1" applyFill="1" applyBorder="1" applyAlignment="1" applyProtection="1">
      <alignment horizontal="right"/>
      <protection locked="0"/>
    </xf>
    <xf numFmtId="164" fontId="4" fillId="0" borderId="0" xfId="122" applyNumberFormat="1" applyFont="1" applyFill="1" applyBorder="1" applyAlignment="1" applyProtection="1">
      <alignment horizontal="right"/>
      <protection locked="0"/>
    </xf>
    <xf numFmtId="164" fontId="4" fillId="0" borderId="88" xfId="122" applyNumberFormat="1" applyFont="1" applyFill="1" applyBorder="1" applyAlignment="1" applyProtection="1">
      <alignment horizontal="right"/>
      <protection locked="0"/>
    </xf>
    <xf numFmtId="164" fontId="4" fillId="0" borderId="82" xfId="122" applyNumberFormat="1" applyFont="1" applyFill="1" applyBorder="1" applyAlignment="1" applyProtection="1">
      <alignment horizontal="right"/>
      <protection locked="0"/>
    </xf>
    <xf numFmtId="164" fontId="4" fillId="0" borderId="46" xfId="122" applyNumberFormat="1" applyFont="1" applyFill="1" applyBorder="1" applyAlignment="1" applyProtection="1">
      <alignment horizontal="right"/>
      <protection locked="0"/>
    </xf>
    <xf numFmtId="164" fontId="10" fillId="33" borderId="27" xfId="103" applyNumberFormat="1" applyFont="1" applyFill="1" applyBorder="1" applyAlignment="1" applyProtection="1">
      <alignment horizontal="right"/>
    </xf>
    <xf numFmtId="164" fontId="10" fillId="33" borderId="31" xfId="103" applyNumberFormat="1" applyFont="1" applyFill="1" applyBorder="1" applyAlignment="1" applyProtection="1">
      <alignment horizontal="right"/>
    </xf>
    <xf numFmtId="164" fontId="10" fillId="33" borderId="66" xfId="103" applyNumberFormat="1" applyFont="1" applyFill="1" applyBorder="1" applyAlignment="1" applyProtection="1">
      <alignment horizontal="right"/>
    </xf>
    <xf numFmtId="164" fontId="10" fillId="33" borderId="61" xfId="103" applyNumberFormat="1" applyFont="1" applyFill="1" applyBorder="1" applyAlignment="1" applyProtection="1">
      <alignment horizontal="right"/>
    </xf>
    <xf numFmtId="164" fontId="4" fillId="33" borderId="68" xfId="122" applyNumberFormat="1" applyFont="1" applyFill="1" applyBorder="1" applyAlignment="1" applyProtection="1">
      <alignment horizontal="right"/>
    </xf>
    <xf numFmtId="164" fontId="10" fillId="33" borderId="56" xfId="103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6" fillId="0" borderId="0" xfId="124" applyFont="1" applyFill="1" applyAlignment="1" applyProtection="1">
      <alignment horizontal="center" vertical="center"/>
      <protection locked="0"/>
    </xf>
    <xf numFmtId="0" fontId="10" fillId="0" borderId="0" xfId="124" applyFont="1" applyFill="1" applyAlignment="1" applyProtection="1">
      <alignment horizontal="right" vertical="center"/>
      <protection locked="0"/>
    </xf>
    <xf numFmtId="1" fontId="10" fillId="0" borderId="41" xfId="124" applyNumberFormat="1" applyFont="1" applyFill="1" applyBorder="1" applyAlignment="1" applyProtection="1">
      <alignment horizontal="center" vertical="center"/>
      <protection locked="0"/>
    </xf>
    <xf numFmtId="49" fontId="10" fillId="0" borderId="0" xfId="124" applyNumberFormat="1" applyFont="1" applyFill="1" applyBorder="1" applyAlignment="1" applyProtection="1">
      <alignment horizontal="right" vertical="center"/>
      <protection locked="0"/>
    </xf>
    <xf numFmtId="1" fontId="10" fillId="0" borderId="0" xfId="124" applyNumberFormat="1" applyFont="1" applyFill="1" applyBorder="1" applyAlignment="1" applyProtection="1">
      <alignment horizontal="center" vertical="center"/>
      <protection locked="0"/>
    </xf>
    <xf numFmtId="0" fontId="14" fillId="0" borderId="28" xfId="124" applyFont="1" applyFill="1" applyBorder="1" applyAlignment="1" applyProtection="1">
      <alignment horizontal="left"/>
      <protection locked="0"/>
    </xf>
    <xf numFmtId="0" fontId="14" fillId="0" borderId="29" xfId="124" applyFont="1" applyFill="1" applyBorder="1" applyAlignment="1" applyProtection="1">
      <alignment horizontal="left"/>
      <protection locked="0"/>
    </xf>
    <xf numFmtId="0" fontId="14" fillId="0" borderId="19" xfId="124" applyFont="1" applyFill="1" applyBorder="1" applyProtection="1">
      <protection locked="0"/>
    </xf>
    <xf numFmtId="0" fontId="14" fillId="0" borderId="2" xfId="124" applyFont="1" applyFill="1" applyBorder="1" applyProtection="1">
      <protection locked="0"/>
    </xf>
    <xf numFmtId="0" fontId="14" fillId="0" borderId="30" xfId="124" applyFont="1" applyFill="1" applyBorder="1" applyAlignment="1" applyProtection="1">
      <alignment horizontal="left"/>
      <protection locked="0"/>
    </xf>
    <xf numFmtId="0" fontId="3" fillId="0" borderId="24" xfId="124" applyFont="1" applyFill="1" applyBorder="1" applyAlignment="1" applyProtection="1">
      <alignment horizontal="left"/>
      <protection locked="0"/>
    </xf>
    <xf numFmtId="0" fontId="3" fillId="0" borderId="0" xfId="124" applyFont="1" applyFill="1" applyBorder="1" applyAlignment="1" applyProtection="1">
      <alignment horizontal="left"/>
      <protection locked="0"/>
    </xf>
    <xf numFmtId="0" fontId="4" fillId="0" borderId="41" xfId="93" applyFont="1" applyFill="1" applyBorder="1" applyAlignment="1" applyProtection="1">
      <alignment horizontal="center"/>
    </xf>
    <xf numFmtId="0" fontId="10" fillId="0" borderId="24" xfId="93" applyFont="1" applyFill="1" applyBorder="1" applyProtection="1"/>
    <xf numFmtId="0" fontId="4" fillId="0" borderId="43" xfId="93" applyFont="1" applyFill="1" applyBorder="1" applyAlignment="1" applyProtection="1">
      <alignment horizontal="center"/>
    </xf>
    <xf numFmtId="0" fontId="4" fillId="0" borderId="19" xfId="93" applyFont="1" applyFill="1" applyBorder="1" applyProtection="1"/>
    <xf numFmtId="0" fontId="4" fillId="0" borderId="2" xfId="93" applyFont="1" applyFill="1" applyBorder="1" applyProtection="1"/>
    <xf numFmtId="0" fontId="4" fillId="0" borderId="19" xfId="93" applyFont="1" applyFill="1" applyBorder="1" applyAlignment="1" applyProtection="1">
      <alignment horizontal="left" indent="1"/>
    </xf>
    <xf numFmtId="0" fontId="4" fillId="0" borderId="19" xfId="93" applyFont="1" applyFill="1" applyBorder="1" applyAlignment="1" applyProtection="1">
      <alignment horizontal="left" indent="2"/>
    </xf>
    <xf numFmtId="0" fontId="4" fillId="0" borderId="2" xfId="93" applyFont="1" applyFill="1" applyBorder="1" applyAlignment="1" applyProtection="1">
      <alignment horizontal="left" indent="2"/>
    </xf>
    <xf numFmtId="164" fontId="4" fillId="0" borderId="2" xfId="109" applyNumberFormat="1" applyFont="1" applyFill="1" applyBorder="1" applyAlignment="1" applyProtection="1">
      <alignment horizontal="right"/>
    </xf>
    <xf numFmtId="0" fontId="4" fillId="0" borderId="84" xfId="93" applyFont="1" applyFill="1" applyBorder="1" applyAlignment="1" applyProtection="1">
      <alignment horizontal="left" indent="1"/>
    </xf>
    <xf numFmtId="0" fontId="4" fillId="0" borderId="52" xfId="93" applyFont="1" applyFill="1" applyBorder="1" applyAlignment="1" applyProtection="1">
      <alignment horizontal="left" indent="1"/>
    </xf>
    <xf numFmtId="164" fontId="10" fillId="0" borderId="17" xfId="104" applyNumberFormat="1" applyFont="1" applyFill="1" applyBorder="1" applyAlignment="1" applyProtection="1">
      <alignment horizontal="right"/>
    </xf>
    <xf numFmtId="164" fontId="10" fillId="0" borderId="9" xfId="104" applyNumberFormat="1" applyFont="1" applyFill="1" applyBorder="1" applyAlignment="1" applyProtection="1">
      <alignment horizontal="right"/>
    </xf>
    <xf numFmtId="0" fontId="4" fillId="0" borderId="19" xfId="93" applyFont="1" applyFill="1" applyBorder="1" applyAlignment="1" applyProtection="1">
      <alignment horizontal="left"/>
    </xf>
    <xf numFmtId="49" fontId="10" fillId="0" borderId="41" xfId="124" applyNumberFormat="1" applyFont="1" applyFill="1" applyBorder="1" applyAlignment="1" applyProtection="1">
      <alignment horizontal="center" vertical="center"/>
      <protection locked="0"/>
    </xf>
    <xf numFmtId="0" fontId="10" fillId="0" borderId="9" xfId="93" applyFont="1" applyFill="1" applyBorder="1" applyProtection="1">
      <protection locked="0"/>
    </xf>
    <xf numFmtId="164" fontId="4" fillId="0" borderId="2" xfId="109" applyNumberFormat="1" applyFont="1" applyFill="1" applyBorder="1" applyAlignment="1" applyProtection="1">
      <alignment horizontal="right"/>
      <protection locked="0"/>
    </xf>
    <xf numFmtId="164" fontId="4" fillId="0" borderId="43" xfId="109" applyNumberFormat="1" applyFont="1" applyFill="1" applyBorder="1" applyAlignment="1" applyProtection="1">
      <alignment horizontal="right"/>
      <protection locked="0"/>
    </xf>
    <xf numFmtId="0" fontId="4" fillId="0" borderId="2" xfId="93" applyFont="1" applyFill="1" applyBorder="1" applyAlignment="1" applyProtection="1">
      <alignment horizontal="left" indent="2"/>
      <protection locked="0"/>
    </xf>
    <xf numFmtId="164" fontId="4" fillId="0" borderId="23" xfId="109" applyNumberFormat="1" applyFont="1" applyFill="1" applyBorder="1" applyAlignment="1" applyProtection="1">
      <alignment horizontal="right"/>
      <protection locked="0"/>
    </xf>
    <xf numFmtId="164" fontId="4" fillId="0" borderId="44" xfId="109" applyNumberFormat="1" applyFont="1" applyFill="1" applyBorder="1" applyAlignment="1" applyProtection="1">
      <alignment horizontal="right"/>
      <protection locked="0"/>
    </xf>
    <xf numFmtId="164" fontId="4" fillId="33" borderId="43" xfId="104" applyNumberFormat="1" applyFont="1" applyFill="1" applyBorder="1" applyAlignment="1" applyProtection="1">
      <alignment horizontal="right"/>
    </xf>
    <xf numFmtId="164" fontId="10" fillId="33" borderId="41" xfId="93" applyNumberFormat="1" applyFont="1" applyFill="1" applyBorder="1" applyAlignment="1" applyProtection="1">
      <alignment horizontal="right"/>
    </xf>
    <xf numFmtId="164" fontId="4" fillId="33" borderId="43" xfId="93" applyNumberFormat="1" applyFont="1" applyFill="1" applyBorder="1" applyAlignment="1" applyProtection="1">
      <alignment horizontal="right"/>
    </xf>
    <xf numFmtId="164" fontId="4" fillId="33" borderId="34" xfId="93" applyNumberFormat="1" applyFont="1" applyFill="1" applyBorder="1" applyAlignment="1" applyProtection="1">
      <alignment horizontal="right"/>
    </xf>
    <xf numFmtId="164" fontId="4" fillId="33" borderId="49" xfId="93" applyNumberFormat="1" applyFont="1" applyFill="1" applyBorder="1" applyAlignment="1" applyProtection="1">
      <alignment horizontal="right"/>
    </xf>
    <xf numFmtId="164" fontId="4" fillId="0" borderId="34" xfId="120" applyNumberFormat="1" applyFont="1" applyFill="1" applyBorder="1" applyAlignment="1" applyProtection="1">
      <alignment horizontal="right"/>
      <protection locked="0"/>
    </xf>
    <xf numFmtId="164" fontId="4" fillId="0" borderId="34" xfId="93" applyNumberFormat="1" applyFont="1" applyFill="1" applyBorder="1" applyAlignment="1" applyProtection="1">
      <alignment horizontal="right"/>
      <protection locked="0"/>
    </xf>
    <xf numFmtId="164" fontId="4" fillId="0" borderId="75" xfId="93" applyNumberFormat="1" applyFont="1" applyFill="1" applyBorder="1" applyAlignment="1" applyProtection="1">
      <alignment horizontal="right"/>
      <protection locked="0"/>
    </xf>
    <xf numFmtId="0" fontId="4" fillId="0" borderId="76" xfId="93" applyFont="1" applyFill="1" applyBorder="1" applyAlignment="1" applyProtection="1">
      <alignment horizontal="center"/>
    </xf>
    <xf numFmtId="0" fontId="4" fillId="0" borderId="19" xfId="93" applyFont="1" applyFill="1" applyBorder="1" applyAlignment="1" applyProtection="1">
      <alignment horizontal="left" indent="3"/>
    </xf>
    <xf numFmtId="0" fontId="4" fillId="0" borderId="21" xfId="93" applyFont="1" applyFill="1" applyBorder="1" applyAlignment="1" applyProtection="1">
      <alignment horizontal="left" indent="3"/>
    </xf>
    <xf numFmtId="0" fontId="4" fillId="0" borderId="0" xfId="93" applyFont="1" applyFill="1" applyAlignment="1" applyProtection="1">
      <alignment horizontal="center"/>
    </xf>
    <xf numFmtId="0" fontId="3" fillId="0" borderId="0" xfId="99" applyProtection="1"/>
    <xf numFmtId="0" fontId="80" fillId="0" borderId="0" xfId="99" applyFont="1" applyProtection="1"/>
    <xf numFmtId="164" fontId="4" fillId="33" borderId="42" xfId="98" applyNumberFormat="1" applyFont="1" applyFill="1" applyBorder="1" applyAlignment="1" applyProtection="1">
      <alignment horizontal="right" vertical="center"/>
    </xf>
    <xf numFmtId="164" fontId="4" fillId="33" borderId="76" xfId="98" applyNumberFormat="1" applyFont="1" applyFill="1" applyBorder="1" applyAlignment="1" applyProtection="1">
      <alignment horizontal="right" vertical="center"/>
    </xf>
    <xf numFmtId="164" fontId="4" fillId="33" borderId="18" xfId="98" applyNumberFormat="1" applyFont="1" applyFill="1" applyBorder="1" applyAlignment="1" applyProtection="1">
      <alignment horizontal="right" vertical="center"/>
    </xf>
    <xf numFmtId="164" fontId="4" fillId="33" borderId="49" xfId="98" applyNumberFormat="1" applyFont="1" applyFill="1" applyBorder="1" applyAlignment="1" applyProtection="1">
      <alignment horizontal="right" vertical="center"/>
    </xf>
    <xf numFmtId="164" fontId="4" fillId="33" borderId="21" xfId="98" applyNumberFormat="1" applyFont="1" applyFill="1" applyBorder="1" applyAlignment="1" applyProtection="1">
      <alignment horizontal="right" vertical="center"/>
    </xf>
    <xf numFmtId="164" fontId="4" fillId="33" borderId="43" xfId="98" applyNumberFormat="1" applyFont="1" applyFill="1" applyBorder="1" applyAlignment="1" applyProtection="1">
      <alignment horizontal="right" vertical="center"/>
    </xf>
    <xf numFmtId="164" fontId="4" fillId="33" borderId="19" xfId="98" applyNumberFormat="1" applyFont="1" applyFill="1" applyBorder="1" applyAlignment="1" applyProtection="1">
      <alignment horizontal="right" vertical="center"/>
    </xf>
    <xf numFmtId="164" fontId="4" fillId="33" borderId="44" xfId="98" applyNumberFormat="1" applyFont="1" applyFill="1" applyBorder="1" applyAlignment="1" applyProtection="1">
      <alignment horizontal="right" vertical="center"/>
    </xf>
    <xf numFmtId="164" fontId="4" fillId="33" borderId="20" xfId="98" applyNumberFormat="1" applyFont="1" applyFill="1" applyBorder="1" applyAlignment="1" applyProtection="1">
      <alignment horizontal="right" vertical="center"/>
    </xf>
    <xf numFmtId="164" fontId="4" fillId="33" borderId="83" xfId="98" applyNumberFormat="1" applyFont="1" applyFill="1" applyBorder="1" applyAlignment="1" applyProtection="1">
      <alignment horizontal="right" vertical="center"/>
    </xf>
    <xf numFmtId="164" fontId="4" fillId="33" borderId="35" xfId="98" applyNumberFormat="1" applyFont="1" applyFill="1" applyBorder="1" applyAlignment="1" applyProtection="1">
      <alignment horizontal="right" vertical="center"/>
    </xf>
    <xf numFmtId="164" fontId="4" fillId="0" borderId="42" xfId="98" applyNumberFormat="1" applyFont="1" applyFill="1" applyBorder="1" applyAlignment="1" applyProtection="1">
      <alignment horizontal="right" vertical="center"/>
      <protection locked="0"/>
    </xf>
    <xf numFmtId="164" fontId="4" fillId="25" borderId="42" xfId="98" applyNumberFormat="1" applyFont="1" applyFill="1" applyBorder="1" applyAlignment="1" applyProtection="1">
      <alignment horizontal="center" vertical="center"/>
    </xf>
    <xf numFmtId="164" fontId="4" fillId="0" borderId="43" xfId="98" applyNumberFormat="1" applyFont="1" applyFill="1" applyBorder="1" applyAlignment="1" applyProtection="1">
      <alignment horizontal="right" vertical="center"/>
      <protection locked="0"/>
    </xf>
    <xf numFmtId="164" fontId="4" fillId="25" borderId="83" xfId="98" applyNumberFormat="1" applyFont="1" applyFill="1" applyBorder="1" applyAlignment="1" applyProtection="1">
      <alignment horizontal="center" vertical="center"/>
    </xf>
    <xf numFmtId="164" fontId="4" fillId="0" borderId="44" xfId="98" applyNumberFormat="1" applyFont="1" applyFill="1" applyBorder="1" applyAlignment="1" applyProtection="1">
      <alignment horizontal="right" vertical="center"/>
      <protection locked="0"/>
    </xf>
    <xf numFmtId="164" fontId="4" fillId="25" borderId="44" xfId="98" applyNumberFormat="1" applyFont="1" applyFill="1" applyBorder="1" applyAlignment="1" applyProtection="1">
      <alignment horizontal="center" vertical="center"/>
    </xf>
    <xf numFmtId="164" fontId="4" fillId="25" borderId="76" xfId="98" applyNumberFormat="1" applyFont="1" applyFill="1" applyBorder="1" applyAlignment="1" applyProtection="1">
      <alignment horizontal="center" vertical="center"/>
    </xf>
    <xf numFmtId="164" fontId="10" fillId="32" borderId="86" xfId="125" applyNumberFormat="1" applyFont="1" applyFill="1" applyBorder="1" applyAlignment="1" applyProtection="1">
      <alignment horizontal="right" vertical="center" wrapText="1"/>
    </xf>
    <xf numFmtId="164" fontId="10" fillId="32" borderId="42" xfId="125" applyNumberFormat="1" applyFont="1" applyFill="1" applyBorder="1" applyAlignment="1" applyProtection="1">
      <alignment horizontal="right" vertical="center" wrapText="1"/>
    </xf>
    <xf numFmtId="164" fontId="10" fillId="32" borderId="17" xfId="125" applyNumberFormat="1" applyFont="1" applyFill="1" applyBorder="1" applyAlignment="1" applyProtection="1">
      <alignment horizontal="right" vertical="center" wrapText="1"/>
    </xf>
    <xf numFmtId="164" fontId="4" fillId="33" borderId="87" xfId="125" applyNumberFormat="1" applyFont="1" applyFill="1" applyBorder="1" applyAlignment="1" applyProtection="1">
      <alignment horizontal="right" vertical="center" wrapText="1"/>
    </xf>
    <xf numFmtId="164" fontId="4" fillId="33" borderId="43" xfId="125" applyNumberFormat="1" applyFont="1" applyFill="1" applyBorder="1" applyAlignment="1" applyProtection="1">
      <alignment horizontal="right" vertical="center" wrapText="1"/>
    </xf>
    <xf numFmtId="164" fontId="4" fillId="33" borderId="2" xfId="125" applyNumberFormat="1" applyFont="1" applyFill="1" applyBorder="1" applyAlignment="1" applyProtection="1">
      <alignment horizontal="right" vertical="center" wrapText="1"/>
    </xf>
    <xf numFmtId="164" fontId="4" fillId="34" borderId="51" xfId="125" applyNumberFormat="1" applyFont="1" applyFill="1" applyBorder="1" applyAlignment="1" applyProtection="1">
      <alignment horizontal="right" vertical="center" wrapText="1"/>
    </xf>
    <xf numFmtId="164" fontId="4" fillId="34" borderId="87" xfId="125" applyNumberFormat="1" applyFont="1" applyFill="1" applyBorder="1" applyAlignment="1" applyProtection="1">
      <alignment horizontal="right" vertical="center" wrapText="1"/>
    </xf>
    <xf numFmtId="164" fontId="4" fillId="34" borderId="33" xfId="125" applyNumberFormat="1" applyFont="1" applyFill="1" applyBorder="1" applyAlignment="1" applyProtection="1">
      <alignment horizontal="right" vertical="center" wrapText="1"/>
    </xf>
    <xf numFmtId="164" fontId="4" fillId="34" borderId="4" xfId="125" applyNumberFormat="1" applyFont="1" applyFill="1" applyBorder="1" applyAlignment="1" applyProtection="1">
      <alignment horizontal="right" vertical="center" wrapText="1"/>
    </xf>
    <xf numFmtId="164" fontId="4" fillId="34" borderId="43" xfId="125" applyNumberFormat="1" applyFont="1" applyFill="1" applyBorder="1" applyAlignment="1" applyProtection="1">
      <alignment horizontal="right" vertical="center" wrapText="1"/>
    </xf>
    <xf numFmtId="164" fontId="4" fillId="34" borderId="2" xfId="125" applyNumberFormat="1" applyFont="1" applyFill="1" applyBorder="1" applyAlignment="1" applyProtection="1">
      <alignment horizontal="right" vertical="center" wrapText="1"/>
    </xf>
    <xf numFmtId="164" fontId="4" fillId="34" borderId="45" xfId="125" applyNumberFormat="1" applyFont="1" applyFill="1" applyBorder="1" applyAlignment="1" applyProtection="1">
      <alignment horizontal="right" vertical="center" wrapText="1"/>
    </xf>
    <xf numFmtId="164" fontId="4" fillId="34" borderId="47" xfId="125" applyNumberFormat="1" applyFont="1" applyFill="1" applyBorder="1" applyAlignment="1" applyProtection="1">
      <alignment horizontal="right" vertical="center" wrapText="1"/>
    </xf>
    <xf numFmtId="164" fontId="4" fillId="34" borderId="48" xfId="125" applyNumberFormat="1" applyFont="1" applyFill="1" applyBorder="1" applyAlignment="1" applyProtection="1">
      <alignment horizontal="right" vertical="center" wrapText="1"/>
    </xf>
    <xf numFmtId="164" fontId="4" fillId="34" borderId="46" xfId="125" applyNumberFormat="1" applyFont="1" applyFill="1" applyBorder="1" applyAlignment="1" applyProtection="1">
      <alignment horizontal="right" vertical="center" wrapText="1"/>
    </xf>
    <xf numFmtId="164" fontId="4" fillId="34" borderId="44" xfId="125" applyNumberFormat="1" applyFont="1" applyFill="1" applyBorder="1" applyAlignment="1" applyProtection="1">
      <alignment horizontal="right" vertical="center" wrapText="1"/>
    </xf>
    <xf numFmtId="164" fontId="4" fillId="34" borderId="23" xfId="125" applyNumberFormat="1" applyFont="1" applyFill="1" applyBorder="1" applyAlignment="1" applyProtection="1">
      <alignment horizontal="right" vertical="center" wrapText="1"/>
    </xf>
    <xf numFmtId="164" fontId="10" fillId="32" borderId="57" xfId="98" applyNumberFormat="1" applyFont="1" applyFill="1" applyBorder="1" applyAlignment="1">
      <alignment horizontal="right"/>
    </xf>
    <xf numFmtId="164" fontId="10" fillId="32" borderId="86" xfId="98" applyNumberFormat="1" applyFont="1" applyFill="1" applyBorder="1" applyAlignment="1">
      <alignment horizontal="right"/>
    </xf>
    <xf numFmtId="164" fontId="10" fillId="32" borderId="85" xfId="98" applyNumberFormat="1" applyFont="1" applyFill="1" applyBorder="1" applyAlignment="1">
      <alignment horizontal="right"/>
    </xf>
    <xf numFmtId="164" fontId="10" fillId="32" borderId="62" xfId="98" applyNumberFormat="1" applyFont="1" applyFill="1" applyBorder="1" applyAlignment="1">
      <alignment horizontal="right"/>
    </xf>
    <xf numFmtId="164" fontId="10" fillId="32" borderId="42" xfId="98" applyNumberFormat="1" applyFont="1" applyFill="1" applyBorder="1" applyAlignment="1">
      <alignment horizontal="right"/>
    </xf>
    <xf numFmtId="164" fontId="10" fillId="32" borderId="17" xfId="98" applyNumberFormat="1" applyFont="1" applyFill="1" applyBorder="1" applyAlignment="1">
      <alignment horizontal="right"/>
    </xf>
    <xf numFmtId="164" fontId="4" fillId="33" borderId="51" xfId="98" applyNumberFormat="1" applyFont="1" applyFill="1" applyBorder="1" applyAlignment="1">
      <alignment horizontal="right"/>
    </xf>
    <xf numFmtId="164" fontId="4" fillId="33" borderId="87" xfId="98" applyNumberFormat="1" applyFont="1" applyFill="1" applyBorder="1" applyAlignment="1">
      <alignment horizontal="right"/>
    </xf>
    <xf numFmtId="164" fontId="4" fillId="33" borderId="33" xfId="98" applyNumberFormat="1" applyFont="1" applyFill="1" applyBorder="1" applyAlignment="1">
      <alignment horizontal="right"/>
    </xf>
    <xf numFmtId="164" fontId="4" fillId="33" borderId="4" xfId="98" applyNumberFormat="1" applyFont="1" applyFill="1" applyBorder="1" applyAlignment="1">
      <alignment horizontal="right"/>
    </xf>
    <xf numFmtId="164" fontId="4" fillId="0" borderId="43" xfId="98" applyNumberFormat="1" applyFont="1" applyFill="1" applyBorder="1" applyAlignment="1" applyProtection="1">
      <alignment horizontal="right"/>
      <protection locked="0"/>
    </xf>
    <xf numFmtId="164" fontId="4" fillId="0" borderId="51" xfId="98" applyNumberFormat="1" applyFont="1" applyFill="1" applyBorder="1" applyAlignment="1" applyProtection="1">
      <alignment horizontal="right"/>
      <protection locked="0"/>
    </xf>
    <xf numFmtId="164" fontId="4" fillId="0" borderId="87" xfId="98" applyNumberFormat="1" applyFont="1" applyFill="1" applyBorder="1" applyAlignment="1" applyProtection="1">
      <alignment horizontal="right"/>
      <protection locked="0"/>
    </xf>
    <xf numFmtId="164" fontId="4" fillId="0" borderId="33" xfId="98" applyNumberFormat="1" applyFont="1" applyFill="1" applyBorder="1" applyAlignment="1" applyProtection="1">
      <alignment horizontal="right"/>
      <protection locked="0"/>
    </xf>
    <xf numFmtId="164" fontId="4" fillId="0" borderId="4" xfId="98" applyNumberFormat="1" applyFont="1" applyFill="1" applyBorder="1" applyAlignment="1" applyProtection="1">
      <alignment horizontal="right"/>
      <protection locked="0"/>
    </xf>
    <xf numFmtId="164" fontId="4" fillId="34" borderId="51" xfId="98" applyNumberFormat="1" applyFont="1" applyFill="1" applyBorder="1" applyAlignment="1">
      <alignment horizontal="right"/>
    </xf>
    <xf numFmtId="164" fontId="4" fillId="34" borderId="33" xfId="98" applyNumberFormat="1" applyFont="1" applyFill="1" applyBorder="1" applyAlignment="1">
      <alignment horizontal="right"/>
    </xf>
    <xf numFmtId="164" fontId="4" fillId="34" borderId="87" xfId="98" applyNumberFormat="1" applyFont="1" applyFill="1" applyBorder="1" applyAlignment="1">
      <alignment horizontal="right"/>
    </xf>
    <xf numFmtId="164" fontId="4" fillId="34" borderId="4" xfId="98" applyNumberFormat="1" applyFont="1" applyFill="1" applyBorder="1" applyAlignment="1">
      <alignment horizontal="right"/>
    </xf>
    <xf numFmtId="164" fontId="4" fillId="34" borderId="43" xfId="98" applyNumberFormat="1" applyFont="1" applyFill="1" applyBorder="1" applyAlignment="1">
      <alignment horizontal="right"/>
    </xf>
    <xf numFmtId="164" fontId="4" fillId="34" borderId="45" xfId="98" applyNumberFormat="1" applyFont="1" applyFill="1" applyBorder="1" applyAlignment="1">
      <alignment horizontal="right"/>
    </xf>
    <xf numFmtId="164" fontId="4" fillId="34" borderId="47" xfId="98" applyNumberFormat="1" applyFont="1" applyFill="1" applyBorder="1" applyAlignment="1">
      <alignment horizontal="right"/>
    </xf>
    <xf numFmtId="164" fontId="4" fillId="34" borderId="46" xfId="98" applyNumberFormat="1" applyFont="1" applyFill="1" applyBorder="1" applyAlignment="1">
      <alignment horizontal="right"/>
    </xf>
    <xf numFmtId="164" fontId="4" fillId="34" borderId="44" xfId="98" applyNumberFormat="1" applyFont="1" applyFill="1" applyBorder="1" applyAlignment="1">
      <alignment horizontal="right"/>
    </xf>
    <xf numFmtId="164" fontId="4" fillId="0" borderId="2" xfId="98" applyNumberFormat="1" applyFont="1" applyFill="1" applyBorder="1" applyAlignment="1" applyProtection="1">
      <alignment horizontal="right"/>
      <protection locked="0"/>
    </xf>
    <xf numFmtId="164" fontId="4" fillId="34" borderId="2" xfId="98" applyNumberFormat="1" applyFont="1" applyFill="1" applyBorder="1" applyAlignment="1">
      <alignment horizontal="right"/>
    </xf>
    <xf numFmtId="164" fontId="4" fillId="34" borderId="48" xfId="98" applyNumberFormat="1" applyFont="1" applyFill="1" applyBorder="1" applyAlignment="1">
      <alignment horizontal="right"/>
    </xf>
    <xf numFmtId="164" fontId="4" fillId="34" borderId="23" xfId="98" applyNumberFormat="1" applyFont="1" applyFill="1" applyBorder="1" applyAlignment="1">
      <alignment horizontal="right"/>
    </xf>
    <xf numFmtId="164" fontId="4" fillId="33" borderId="58" xfId="98" applyNumberFormat="1" applyFont="1" applyFill="1" applyBorder="1" applyAlignment="1">
      <alignment horizontal="right"/>
    </xf>
    <xf numFmtId="164" fontId="4" fillId="33" borderId="63" xfId="98" applyNumberFormat="1" applyFont="1" applyFill="1" applyBorder="1" applyAlignment="1">
      <alignment horizontal="right"/>
    </xf>
    <xf numFmtId="164" fontId="4" fillId="33" borderId="59" xfId="98" applyNumberFormat="1" applyFont="1" applyFill="1" applyBorder="1" applyAlignment="1">
      <alignment horizontal="right"/>
    </xf>
    <xf numFmtId="164" fontId="4" fillId="33" borderId="72" xfId="98" applyNumberFormat="1" applyFont="1" applyFill="1" applyBorder="1" applyAlignment="1">
      <alignment horizontal="right"/>
    </xf>
    <xf numFmtId="164" fontId="4" fillId="0" borderId="49" xfId="98" applyNumberFormat="1" applyFont="1" applyFill="1" applyBorder="1" applyAlignment="1" applyProtection="1">
      <alignment horizontal="right"/>
      <protection locked="0"/>
    </xf>
    <xf numFmtId="164" fontId="4" fillId="0" borderId="22" xfId="98" applyNumberFormat="1" applyFont="1" applyFill="1" applyBorder="1" applyAlignment="1" applyProtection="1">
      <alignment horizontal="right"/>
      <protection locked="0"/>
    </xf>
    <xf numFmtId="164" fontId="4" fillId="0" borderId="64" xfId="98" applyNumberFormat="1" applyFont="1" applyFill="1" applyBorder="1" applyAlignment="1" applyProtection="1">
      <alignment horizontal="right"/>
      <protection locked="0"/>
    </xf>
    <xf numFmtId="164" fontId="4" fillId="0" borderId="89" xfId="98" applyNumberFormat="1" applyFont="1" applyFill="1" applyBorder="1" applyAlignment="1" applyProtection="1">
      <alignment horizontal="right"/>
      <protection locked="0"/>
    </xf>
    <xf numFmtId="164" fontId="4" fillId="0" borderId="78" xfId="98" applyNumberFormat="1" applyFont="1" applyFill="1" applyBorder="1" applyAlignment="1" applyProtection="1">
      <alignment horizontal="right"/>
      <protection locked="0"/>
    </xf>
    <xf numFmtId="164" fontId="4" fillId="0" borderId="74" xfId="98" applyNumberFormat="1" applyFont="1" applyFill="1" applyBorder="1" applyAlignment="1" applyProtection="1">
      <alignment horizontal="right"/>
      <protection locked="0"/>
    </xf>
    <xf numFmtId="164" fontId="10" fillId="33" borderId="58" xfId="98" applyNumberFormat="1" applyFont="1" applyFill="1" applyBorder="1" applyAlignment="1">
      <alignment horizontal="right"/>
    </xf>
    <xf numFmtId="164" fontId="10" fillId="33" borderId="63" xfId="98" applyNumberFormat="1" applyFont="1" applyFill="1" applyBorder="1" applyAlignment="1">
      <alignment horizontal="right"/>
    </xf>
    <xf numFmtId="164" fontId="10" fillId="33" borderId="59" xfId="98" applyNumberFormat="1" applyFont="1" applyFill="1" applyBorder="1" applyAlignment="1">
      <alignment horizontal="right"/>
    </xf>
    <xf numFmtId="164" fontId="10" fillId="33" borderId="72" xfId="98" applyNumberFormat="1" applyFont="1" applyFill="1" applyBorder="1" applyAlignment="1">
      <alignment horizontal="right"/>
    </xf>
    <xf numFmtId="164" fontId="4" fillId="0" borderId="45" xfId="98" applyNumberFormat="1" applyFont="1" applyFill="1" applyBorder="1" applyAlignment="1" applyProtection="1">
      <alignment horizontal="right"/>
      <protection locked="0"/>
    </xf>
    <xf numFmtId="164" fontId="4" fillId="0" borderId="47" xfId="98" applyNumberFormat="1" applyFont="1" applyFill="1" applyBorder="1" applyAlignment="1" applyProtection="1">
      <alignment horizontal="right"/>
      <protection locked="0"/>
    </xf>
    <xf numFmtId="164" fontId="4" fillId="0" borderId="48" xfId="98" applyNumberFormat="1" applyFont="1" applyFill="1" applyBorder="1" applyAlignment="1" applyProtection="1">
      <alignment horizontal="right"/>
      <protection locked="0"/>
    </xf>
    <xf numFmtId="164" fontId="4" fillId="0" borderId="46" xfId="98" applyNumberFormat="1" applyFont="1" applyFill="1" applyBorder="1" applyAlignment="1" applyProtection="1">
      <alignment horizontal="right"/>
      <protection locked="0"/>
    </xf>
    <xf numFmtId="164" fontId="4" fillId="0" borderId="56" xfId="98" applyNumberFormat="1" applyFont="1" applyFill="1" applyBorder="1" applyAlignment="1" applyProtection="1">
      <alignment horizontal="right"/>
      <protection locked="0"/>
    </xf>
    <xf numFmtId="164" fontId="4" fillId="0" borderId="61" xfId="98" applyNumberFormat="1" applyFont="1" applyFill="1" applyBorder="1" applyAlignment="1" applyProtection="1">
      <alignment horizontal="right"/>
      <protection locked="0"/>
    </xf>
    <xf numFmtId="164" fontId="4" fillId="0" borderId="9" xfId="98" applyNumberFormat="1" applyFont="1" applyFill="1" applyBorder="1" applyAlignment="1" applyProtection="1">
      <alignment horizontal="right"/>
      <protection locked="0"/>
    </xf>
    <xf numFmtId="164" fontId="4" fillId="0" borderId="41" xfId="98" applyNumberFormat="1" applyFont="1" applyFill="1" applyBorder="1" applyAlignment="1" applyProtection="1">
      <alignment horizontal="right"/>
      <protection locked="0"/>
    </xf>
    <xf numFmtId="164" fontId="10" fillId="33" borderId="30" xfId="103" applyNumberFormat="1" applyFont="1" applyFill="1" applyBorder="1" applyAlignment="1" applyProtection="1">
      <alignment horizontal="right"/>
    </xf>
    <xf numFmtId="164" fontId="10" fillId="33" borderId="46" xfId="103" applyNumberFormat="1" applyFont="1" applyFill="1" applyBorder="1" applyAlignment="1" applyProtection="1">
      <alignment horizontal="right"/>
    </xf>
    <xf numFmtId="164" fontId="10" fillId="33" borderId="54" xfId="103" applyNumberFormat="1" applyFont="1" applyFill="1" applyBorder="1" applyAlignment="1" applyProtection="1">
      <alignment horizontal="right"/>
    </xf>
    <xf numFmtId="164" fontId="10" fillId="33" borderId="39" xfId="103" applyNumberFormat="1" applyFont="1" applyFill="1" applyBorder="1" applyAlignment="1" applyProtection="1">
      <alignment horizontal="right"/>
    </xf>
    <xf numFmtId="164" fontId="10" fillId="33" borderId="41" xfId="98" applyNumberFormat="1" applyFont="1" applyFill="1" applyBorder="1" applyAlignment="1">
      <alignment horizontal="right"/>
    </xf>
    <xf numFmtId="164" fontId="10" fillId="33" borderId="9" xfId="98" applyNumberFormat="1" applyFont="1" applyFill="1" applyBorder="1" applyAlignment="1">
      <alignment horizontal="right"/>
    </xf>
    <xf numFmtId="4" fontId="4" fillId="0" borderId="51" xfId="98" applyNumberFormat="1" applyFont="1" applyFill="1" applyBorder="1" applyProtection="1">
      <protection locked="0"/>
    </xf>
    <xf numFmtId="4" fontId="4" fillId="0" borderId="87" xfId="98" applyNumberFormat="1" applyFont="1" applyFill="1" applyBorder="1" applyProtection="1">
      <protection locked="0"/>
    </xf>
    <xf numFmtId="3" fontId="4" fillId="0" borderId="51" xfId="98" applyNumberFormat="1" applyFont="1" applyFill="1" applyBorder="1" applyProtection="1">
      <protection locked="0"/>
    </xf>
    <xf numFmtId="3" fontId="4" fillId="0" borderId="87" xfId="98" applyNumberFormat="1" applyFont="1" applyFill="1" applyBorder="1" applyProtection="1">
      <protection locked="0"/>
    </xf>
    <xf numFmtId="3" fontId="4" fillId="0" borderId="64" xfId="98" applyNumberFormat="1" applyFont="1" applyFill="1" applyBorder="1" applyProtection="1">
      <protection locked="0"/>
    </xf>
    <xf numFmtId="3" fontId="4" fillId="0" borderId="89" xfId="98" applyNumberFormat="1" applyFont="1" applyFill="1" applyBorder="1" applyProtection="1">
      <protection locked="0"/>
    </xf>
    <xf numFmtId="3" fontId="4" fillId="0" borderId="45" xfId="98" applyNumberFormat="1" applyFont="1" applyFill="1" applyBorder="1" applyAlignment="1" applyProtection="1">
      <alignment vertical="center"/>
      <protection locked="0"/>
    </xf>
    <xf numFmtId="3" fontId="4" fillId="0" borderId="47" xfId="98" applyNumberFormat="1" applyFont="1" applyFill="1" applyBorder="1" applyAlignment="1" applyProtection="1">
      <alignment vertical="center"/>
      <protection locked="0"/>
    </xf>
    <xf numFmtId="164" fontId="4" fillId="0" borderId="19" xfId="98" applyNumberFormat="1" applyFont="1" applyFill="1" applyBorder="1" applyAlignment="1" applyProtection="1">
      <alignment horizontal="right"/>
      <protection locked="0"/>
    </xf>
    <xf numFmtId="164" fontId="4" fillId="0" borderId="1" xfId="98" applyNumberFormat="1" applyFont="1" applyFill="1" applyBorder="1" applyAlignment="1" applyProtection="1">
      <alignment horizontal="right"/>
      <protection locked="0"/>
    </xf>
    <xf numFmtId="0" fontId="4" fillId="0" borderId="0" xfId="98" applyFill="1"/>
    <xf numFmtId="0" fontId="4" fillId="0" borderId="0" xfId="98" applyFill="1" applyAlignment="1">
      <alignment horizontal="center"/>
    </xf>
    <xf numFmtId="0" fontId="11" fillId="0" borderId="0" xfId="98" applyFont="1" applyFill="1" applyBorder="1" applyAlignment="1">
      <alignment horizontal="left" vertical="center" wrapText="1"/>
    </xf>
    <xf numFmtId="0" fontId="4" fillId="0" borderId="0" xfId="98"/>
    <xf numFmtId="0" fontId="4" fillId="0" borderId="42" xfId="98" applyFill="1" applyBorder="1" applyAlignment="1">
      <alignment horizontal="center"/>
    </xf>
    <xf numFmtId="0" fontId="4" fillId="0" borderId="32" xfId="98" applyFont="1" applyFill="1" applyBorder="1" applyAlignment="1">
      <alignment horizontal="left" vertical="center" wrapText="1"/>
    </xf>
    <xf numFmtId="164" fontId="4" fillId="25" borderId="42" xfId="98" applyNumberFormat="1" applyFont="1" applyFill="1" applyBorder="1" applyAlignment="1">
      <alignment horizontal="right" vertical="center"/>
    </xf>
    <xf numFmtId="0" fontId="4" fillId="0" borderId="43" xfId="98" applyFill="1" applyBorder="1" applyAlignment="1">
      <alignment horizontal="center"/>
    </xf>
    <xf numFmtId="0" fontId="4" fillId="0" borderId="75" xfId="98" applyFont="1" applyFill="1" applyBorder="1" applyAlignment="1">
      <alignment horizontal="left" vertical="center" wrapText="1"/>
    </xf>
    <xf numFmtId="164" fontId="4" fillId="25" borderId="43" xfId="98" applyNumberFormat="1" applyFont="1" applyFill="1" applyBorder="1" applyAlignment="1">
      <alignment horizontal="right" vertical="center"/>
    </xf>
    <xf numFmtId="0" fontId="4" fillId="0" borderId="41" xfId="98" applyFill="1" applyBorder="1" applyAlignment="1">
      <alignment horizontal="center"/>
    </xf>
    <xf numFmtId="0" fontId="10" fillId="0" borderId="41" xfId="98" applyFont="1" applyFill="1" applyBorder="1" applyAlignment="1"/>
    <xf numFmtId="164" fontId="10" fillId="33" borderId="41" xfId="98" applyNumberFormat="1" applyFont="1" applyFill="1" applyBorder="1"/>
    <xf numFmtId="0" fontId="4" fillId="0" borderId="0" xfId="98" applyFill="1" applyAlignment="1">
      <alignment vertical="center"/>
    </xf>
    <xf numFmtId="0" fontId="4" fillId="0" borderId="0" xfId="98" applyFont="1"/>
    <xf numFmtId="164" fontId="4" fillId="0" borderId="0" xfId="98" applyNumberFormat="1"/>
    <xf numFmtId="0" fontId="4" fillId="0" borderId="49" xfId="98" applyFill="1" applyBorder="1" applyAlignment="1">
      <alignment horizontal="center"/>
    </xf>
    <xf numFmtId="0" fontId="4" fillId="0" borderId="34" xfId="98" applyFont="1" applyFill="1" applyBorder="1" applyAlignment="1">
      <alignment horizontal="left" vertical="center" wrapText="1"/>
    </xf>
    <xf numFmtId="0" fontId="4" fillId="0" borderId="43" xfId="98" applyFont="1" applyFill="1" applyBorder="1" applyAlignment="1"/>
    <xf numFmtId="0" fontId="4" fillId="0" borderId="34" xfId="98" applyFont="1" applyFill="1" applyBorder="1" applyAlignment="1"/>
    <xf numFmtId="0" fontId="4" fillId="0" borderId="0" xfId="98" applyFont="1" applyFill="1" applyBorder="1" applyAlignment="1"/>
    <xf numFmtId="4" fontId="10" fillId="0" borderId="0" xfId="98" applyNumberFormat="1" applyFont="1" applyFill="1" applyBorder="1"/>
    <xf numFmtId="0" fontId="11" fillId="0" borderId="0" xfId="98" applyFont="1" applyFill="1" applyBorder="1" applyAlignment="1"/>
    <xf numFmtId="0" fontId="4" fillId="0" borderId="19" xfId="98" applyFill="1" applyBorder="1" applyAlignment="1">
      <alignment horizontal="center"/>
    </xf>
    <xf numFmtId="0" fontId="4" fillId="0" borderId="43" xfId="98" applyFont="1" applyFill="1" applyBorder="1" applyAlignment="1">
      <alignment horizontal="left" vertical="center" wrapText="1"/>
    </xf>
    <xf numFmtId="164" fontId="10" fillId="25" borderId="41" xfId="98" applyNumberFormat="1" applyFont="1" applyFill="1" applyBorder="1"/>
    <xf numFmtId="0" fontId="4" fillId="0" borderId="24" xfId="98" applyFill="1" applyBorder="1" applyAlignment="1">
      <alignment horizontal="center"/>
    </xf>
    <xf numFmtId="0" fontId="4" fillId="0" borderId="41" xfId="98" applyFont="1" applyFill="1" applyBorder="1" applyAlignment="1"/>
    <xf numFmtId="164" fontId="4" fillId="33" borderId="41" xfId="98" applyNumberFormat="1" applyFill="1" applyBorder="1"/>
    <xf numFmtId="164" fontId="6" fillId="33" borderId="27" xfId="127" applyNumberFormat="1" applyFont="1" applyFill="1" applyBorder="1" applyAlignment="1" applyProtection="1">
      <alignment horizontal="right" vertical="center"/>
    </xf>
    <xf numFmtId="0" fontId="3" fillId="32" borderId="57" xfId="127" applyFont="1" applyFill="1" applyBorder="1" applyAlignment="1" applyProtection="1">
      <alignment horizontal="center"/>
    </xf>
    <xf numFmtId="0" fontId="3" fillId="32" borderId="85" xfId="127" applyFont="1" applyFill="1" applyBorder="1" applyAlignment="1" applyProtection="1">
      <alignment horizontal="center"/>
    </xf>
    <xf numFmtId="164" fontId="14" fillId="33" borderId="57" xfId="127" applyNumberFormat="1" applyFont="1" applyFill="1" applyBorder="1" applyAlignment="1" applyProtection="1">
      <alignment horizontal="right"/>
    </xf>
    <xf numFmtId="164" fontId="14" fillId="33" borderId="51" xfId="127" applyNumberFormat="1" applyFont="1" applyFill="1" applyBorder="1" applyProtection="1"/>
    <xf numFmtId="164" fontId="3" fillId="33" borderId="27" xfId="127" applyNumberFormat="1" applyFont="1" applyFill="1" applyBorder="1" applyAlignment="1" applyProtection="1">
      <alignment horizontal="right"/>
    </xf>
    <xf numFmtId="3" fontId="6" fillId="32" borderId="40" xfId="127" applyNumberFormat="1" applyFont="1" applyFill="1" applyBorder="1" applyAlignment="1" applyProtection="1">
      <alignment horizontal="center" vertical="center"/>
    </xf>
    <xf numFmtId="0" fontId="6" fillId="32" borderId="40" xfId="127" applyFont="1" applyFill="1" applyBorder="1" applyAlignment="1" applyProtection="1">
      <alignment horizontal="center" vertical="center"/>
    </xf>
    <xf numFmtId="3" fontId="3" fillId="32" borderId="63" xfId="127" applyNumberFormat="1" applyFont="1" applyFill="1" applyBorder="1" applyAlignment="1" applyProtection="1">
      <alignment horizontal="center" vertical="center"/>
    </xf>
    <xf numFmtId="3" fontId="3" fillId="0" borderId="63" xfId="127" applyNumberFormat="1" applyFont="1" applyFill="1" applyBorder="1" applyAlignment="1" applyProtection="1">
      <alignment horizontal="center" vertical="center"/>
      <protection locked="0"/>
    </xf>
    <xf numFmtId="0" fontId="3" fillId="32" borderId="68" xfId="127" applyFont="1" applyFill="1" applyBorder="1" applyAlignment="1" applyProtection="1">
      <alignment horizontal="center" vertical="center"/>
    </xf>
    <xf numFmtId="3" fontId="3" fillId="32" borderId="47" xfId="127" applyNumberFormat="1" applyFont="1" applyFill="1" applyBorder="1" applyAlignment="1" applyProtection="1">
      <alignment horizontal="center" vertical="center"/>
    </xf>
    <xf numFmtId="3" fontId="3" fillId="0" borderId="63" xfId="127" applyNumberFormat="1" applyFont="1" applyFill="1" applyBorder="1" applyAlignment="1" applyProtection="1">
      <alignment horizontal="center" vertical="center"/>
    </xf>
    <xf numFmtId="3" fontId="3" fillId="0" borderId="34" xfId="127" applyNumberFormat="1" applyFont="1" applyFill="1" applyBorder="1" applyAlignment="1" applyProtection="1">
      <alignment horizontal="center" vertical="center"/>
      <protection locked="0"/>
    </xf>
    <xf numFmtId="3" fontId="3" fillId="0" borderId="73" xfId="127" applyNumberFormat="1" applyFont="1" applyFill="1" applyBorder="1" applyAlignment="1" applyProtection="1">
      <alignment horizontal="center" vertical="center"/>
      <protection locked="0"/>
    </xf>
    <xf numFmtId="3" fontId="3" fillId="33" borderId="86" xfId="127" applyNumberFormat="1" applyFont="1" applyFill="1" applyBorder="1" applyAlignment="1" applyProtection="1">
      <alignment horizontal="center" vertical="center"/>
    </xf>
    <xf numFmtId="3" fontId="3" fillId="33" borderId="63" xfId="127" applyNumberFormat="1" applyFont="1" applyFill="1" applyBorder="1" applyAlignment="1" applyProtection="1">
      <alignment horizontal="center" vertical="center"/>
    </xf>
    <xf numFmtId="164" fontId="7" fillId="33" borderId="30" xfId="127" applyNumberFormat="1" applyFont="1" applyFill="1" applyBorder="1" applyProtection="1"/>
    <xf numFmtId="3" fontId="7" fillId="33" borderId="70" xfId="127" applyNumberFormat="1" applyFont="1" applyFill="1" applyBorder="1" applyAlignment="1" applyProtection="1">
      <alignment horizontal="center"/>
    </xf>
    <xf numFmtId="3" fontId="14" fillId="32" borderId="63" xfId="127" applyNumberFormat="1" applyFont="1" applyFill="1" applyBorder="1" applyAlignment="1" applyProtection="1">
      <alignment horizontal="center"/>
    </xf>
    <xf numFmtId="164" fontId="6" fillId="33" borderId="54" xfId="127" applyNumberFormat="1" applyFont="1" applyFill="1" applyBorder="1" applyProtection="1"/>
    <xf numFmtId="0" fontId="3" fillId="32" borderId="68" xfId="127" applyFont="1" applyFill="1" applyBorder="1" applyAlignment="1" applyProtection="1">
      <alignment horizontal="center"/>
    </xf>
    <xf numFmtId="3" fontId="14" fillId="32" borderId="47" xfId="127" applyNumberFormat="1" applyFont="1" applyFill="1" applyBorder="1" applyAlignment="1" applyProtection="1">
      <alignment horizontal="center"/>
    </xf>
    <xf numFmtId="3" fontId="14" fillId="33" borderId="86" xfId="127" applyNumberFormat="1" applyFont="1" applyFill="1" applyBorder="1" applyAlignment="1" applyProtection="1">
      <alignment horizontal="center"/>
    </xf>
    <xf numFmtId="3" fontId="14" fillId="33" borderId="63" xfId="127" applyNumberFormat="1" applyFont="1" applyFill="1" applyBorder="1" applyAlignment="1" applyProtection="1">
      <alignment horizontal="center"/>
    </xf>
    <xf numFmtId="164" fontId="4" fillId="33" borderId="41" xfId="3" applyNumberFormat="1" applyFont="1" applyFill="1" applyBorder="1" applyProtection="1">
      <alignment horizontal="right"/>
    </xf>
    <xf numFmtId="0" fontId="4" fillId="32" borderId="42" xfId="115" applyFont="1" applyFill="1" applyBorder="1" applyAlignment="1" applyProtection="1">
      <alignment horizontal="center"/>
    </xf>
    <xf numFmtId="164" fontId="4" fillId="33" borderId="49" xfId="3" applyNumberFormat="1" applyFont="1" applyFill="1" applyBorder="1" applyProtection="1">
      <alignment horizontal="right"/>
    </xf>
    <xf numFmtId="164" fontId="4" fillId="33" borderId="43" xfId="3" applyNumberFormat="1" applyFont="1" applyFill="1" applyBorder="1" applyProtection="1">
      <alignment horizontal="right"/>
    </xf>
    <xf numFmtId="164" fontId="4" fillId="33" borderId="27" xfId="3" applyNumberFormat="1" applyFont="1" applyFill="1" applyBorder="1" applyProtection="1">
      <alignment horizontal="right"/>
    </xf>
    <xf numFmtId="164" fontId="4" fillId="33" borderId="70" xfId="3" applyNumberFormat="1" applyFont="1" applyFill="1" applyBorder="1" applyProtection="1">
      <alignment horizontal="right"/>
    </xf>
    <xf numFmtId="164" fontId="4" fillId="33" borderId="61" xfId="3" applyNumberFormat="1" applyFont="1" applyFill="1" applyBorder="1" applyProtection="1">
      <alignment horizontal="right"/>
    </xf>
    <xf numFmtId="3" fontId="4" fillId="33" borderId="61" xfId="3" applyNumberFormat="1" applyFont="1" applyFill="1" applyBorder="1" applyProtection="1">
      <alignment horizontal="right"/>
    </xf>
    <xf numFmtId="164" fontId="4" fillId="33" borderId="40" xfId="3" applyNumberFormat="1" applyFont="1" applyFill="1" applyBorder="1" applyProtection="1">
      <alignment horizontal="right"/>
    </xf>
    <xf numFmtId="164" fontId="4" fillId="33" borderId="38" xfId="3" applyNumberFormat="1" applyFont="1" applyFill="1" applyBorder="1" applyProtection="1">
      <alignment horizontal="right"/>
    </xf>
    <xf numFmtId="164" fontId="4" fillId="33" borderId="25" xfId="3" applyNumberFormat="1" applyFont="1" applyFill="1" applyBorder="1" applyProtection="1">
      <alignment horizontal="right"/>
    </xf>
    <xf numFmtId="3" fontId="4" fillId="33" borderId="60" xfId="3" applyNumberFormat="1" applyFont="1" applyFill="1" applyBorder="1" applyProtection="1">
      <alignment horizontal="right"/>
    </xf>
    <xf numFmtId="164" fontId="4" fillId="33" borderId="76" xfId="3" applyNumberFormat="1" applyFont="1" applyFill="1" applyBorder="1" applyProtection="1">
      <alignment horizontal="right"/>
    </xf>
    <xf numFmtId="164" fontId="4" fillId="33" borderId="39" xfId="3" applyNumberFormat="1" applyFont="1" applyFill="1" applyBorder="1" applyProtection="1">
      <alignment horizontal="right"/>
    </xf>
    <xf numFmtId="164" fontId="4" fillId="0" borderId="85" xfId="112" applyNumberFormat="1" applyFont="1" applyFill="1" applyBorder="1" applyProtection="1">
      <protection locked="0"/>
    </xf>
    <xf numFmtId="164" fontId="4" fillId="0" borderId="26" xfId="112" applyNumberFormat="1" applyFont="1" applyFill="1" applyBorder="1" applyProtection="1">
      <protection locked="0"/>
    </xf>
    <xf numFmtId="3" fontId="4" fillId="0" borderId="62" xfId="112" applyNumberFormat="1" applyFont="1" applyFill="1" applyBorder="1" applyProtection="1">
      <protection locked="0"/>
    </xf>
    <xf numFmtId="164" fontId="4" fillId="33" borderId="42" xfId="112" applyNumberFormat="1" applyFont="1" applyFill="1" applyBorder="1" applyProtection="1"/>
    <xf numFmtId="164" fontId="4" fillId="0" borderId="68" xfId="112" applyNumberFormat="1" applyFont="1" applyFill="1" applyBorder="1" applyProtection="1">
      <protection locked="0"/>
    </xf>
    <xf numFmtId="164" fontId="4" fillId="0" borderId="33" xfId="112" applyNumberFormat="1" applyFont="1" applyFill="1" applyBorder="1" applyProtection="1">
      <protection locked="0"/>
    </xf>
    <xf numFmtId="164" fontId="4" fillId="0" borderId="1" xfId="112" applyNumberFormat="1" applyFont="1" applyFill="1" applyBorder="1" applyProtection="1">
      <protection locked="0"/>
    </xf>
    <xf numFmtId="3" fontId="4" fillId="0" borderId="4" xfId="112" applyNumberFormat="1" applyFont="1" applyFill="1" applyBorder="1" applyProtection="1">
      <protection locked="0"/>
    </xf>
    <xf numFmtId="164" fontId="4" fillId="33" borderId="43" xfId="112" applyNumberFormat="1" applyFont="1" applyFill="1" applyBorder="1" applyProtection="1"/>
    <xf numFmtId="164" fontId="4" fillId="0" borderId="34" xfId="112" applyNumberFormat="1" applyFont="1" applyFill="1" applyBorder="1" applyProtection="1">
      <protection locked="0"/>
    </xf>
    <xf numFmtId="164" fontId="4" fillId="0" borderId="44" xfId="112" applyNumberFormat="1" applyFont="1" applyFill="1" applyBorder="1" applyProtection="1">
      <protection locked="0"/>
    </xf>
    <xf numFmtId="0" fontId="4" fillId="0" borderId="0" xfId="113" applyProtection="1"/>
    <xf numFmtId="3" fontId="4" fillId="33" borderId="56" xfId="3" applyNumberFormat="1" applyFont="1" applyFill="1" applyBorder="1" applyProtection="1">
      <alignment horizontal="right"/>
    </xf>
    <xf numFmtId="0" fontId="4" fillId="0" borderId="0" xfId="113" applyProtection="1">
      <protection locked="0"/>
    </xf>
    <xf numFmtId="0" fontId="4" fillId="0" borderId="28" xfId="124" applyFont="1" applyFill="1" applyBorder="1" applyAlignment="1" applyProtection="1">
      <alignment horizontal="left"/>
      <protection locked="0"/>
    </xf>
    <xf numFmtId="0" fontId="4" fillId="0" borderId="29" xfId="124" applyFont="1" applyFill="1" applyBorder="1" applyAlignment="1" applyProtection="1">
      <alignment horizontal="left"/>
      <protection locked="0"/>
    </xf>
    <xf numFmtId="0" fontId="4" fillId="0" borderId="19" xfId="124" applyFont="1" applyFill="1" applyBorder="1" applyProtection="1">
      <protection locked="0"/>
    </xf>
    <xf numFmtId="0" fontId="4" fillId="0" borderId="2" xfId="124" applyFont="1" applyFill="1" applyBorder="1" applyProtection="1">
      <protection locked="0"/>
    </xf>
    <xf numFmtId="0" fontId="4" fillId="0" borderId="24" xfId="124" applyFont="1" applyFill="1" applyBorder="1" applyAlignment="1" applyProtection="1">
      <alignment horizontal="left"/>
      <protection locked="0"/>
    </xf>
    <xf numFmtId="3" fontId="4" fillId="0" borderId="61" xfId="3" applyNumberFormat="1" applyFont="1" applyFill="1" applyBorder="1" applyProtection="1">
      <alignment horizontal="right"/>
      <protection locked="0"/>
    </xf>
    <xf numFmtId="3" fontId="4" fillId="0" borderId="72" xfId="3" applyNumberFormat="1" applyFont="1" applyFill="1" applyBorder="1" applyProtection="1">
      <alignment horizontal="right"/>
      <protection locked="0"/>
    </xf>
    <xf numFmtId="3" fontId="4" fillId="0" borderId="74" xfId="3" applyNumberFormat="1" applyFont="1" applyFill="1" applyBorder="1" applyProtection="1">
      <alignment horizontal="right"/>
      <protection locked="0"/>
    </xf>
    <xf numFmtId="3" fontId="4" fillId="0" borderId="46" xfId="3" applyNumberFormat="1" applyFont="1" applyFill="1" applyBorder="1" applyProtection="1">
      <alignment horizontal="right"/>
      <protection locked="0"/>
    </xf>
    <xf numFmtId="3" fontId="4" fillId="0" borderId="63" xfId="3" applyNumberFormat="1" applyFont="1" applyFill="1" applyBorder="1" applyProtection="1">
      <alignment horizontal="right"/>
      <protection locked="0"/>
    </xf>
    <xf numFmtId="3" fontId="4" fillId="0" borderId="89" xfId="3" applyNumberFormat="1" applyFont="1" applyFill="1" applyBorder="1" applyProtection="1">
      <alignment horizontal="right"/>
      <protection locked="0"/>
    </xf>
    <xf numFmtId="3" fontId="4" fillId="0" borderId="56" xfId="3" applyNumberFormat="1" applyFont="1" applyFill="1" applyBorder="1" applyProtection="1">
      <alignment horizontal="right"/>
      <protection locked="0"/>
    </xf>
    <xf numFmtId="3" fontId="4" fillId="0" borderId="47" xfId="3" applyNumberFormat="1" applyFont="1" applyFill="1" applyBorder="1" applyProtection="1">
      <alignment horizontal="right"/>
      <protection locked="0"/>
    </xf>
    <xf numFmtId="164" fontId="4" fillId="33" borderId="90" xfId="3" applyNumberFormat="1" applyFont="1" applyFill="1" applyBorder="1" applyProtection="1">
      <alignment horizontal="right"/>
    </xf>
    <xf numFmtId="3" fontId="4" fillId="33" borderId="39" xfId="3" applyNumberFormat="1" applyFont="1" applyFill="1" applyBorder="1" applyProtection="1">
      <alignment horizontal="right"/>
    </xf>
    <xf numFmtId="164" fontId="4" fillId="33" borderId="77" xfId="3" applyNumberFormat="1" applyFont="1" applyFill="1" applyBorder="1" applyProtection="1">
      <alignment horizontal="right"/>
    </xf>
    <xf numFmtId="0" fontId="4" fillId="0" borderId="0" xfId="124" applyFont="1" applyFill="1" applyBorder="1" applyAlignment="1" applyProtection="1">
      <alignment horizontal="left"/>
      <protection locked="0"/>
    </xf>
    <xf numFmtId="0" fontId="4" fillId="0" borderId="32" xfId="134" applyFont="1" applyFill="1" applyBorder="1" applyProtection="1">
      <protection locked="0"/>
    </xf>
    <xf numFmtId="0" fontId="4" fillId="0" borderId="34" xfId="134" applyFont="1" applyFill="1" applyBorder="1" applyProtection="1">
      <protection locked="0"/>
    </xf>
    <xf numFmtId="0" fontId="4" fillId="0" borderId="36" xfId="134" applyFont="1" applyFill="1" applyBorder="1" applyProtection="1">
      <protection locked="0"/>
    </xf>
    <xf numFmtId="0" fontId="4" fillId="0" borderId="0" xfId="134" applyFont="1" applyFill="1" applyBorder="1" applyProtection="1">
      <protection locked="0"/>
    </xf>
    <xf numFmtId="0" fontId="4" fillId="0" borderId="37" xfId="134" applyFont="1" applyFill="1" applyBorder="1" applyProtection="1">
      <protection locked="0"/>
    </xf>
    <xf numFmtId="0" fontId="4" fillId="0" borderId="39" xfId="134" applyFont="1" applyFill="1" applyBorder="1" applyProtection="1">
      <protection locked="0"/>
    </xf>
    <xf numFmtId="0" fontId="4" fillId="0" borderId="0" xfId="134" applyFont="1" applyFill="1" applyBorder="1" applyProtection="1"/>
    <xf numFmtId="164" fontId="4" fillId="0" borderId="57" xfId="122" applyNumberFormat="1" applyFont="1" applyFill="1" applyBorder="1" applyAlignment="1" applyProtection="1">
      <alignment horizontal="right"/>
      <protection locked="0"/>
    </xf>
    <xf numFmtId="164" fontId="4" fillId="0" borderId="17" xfId="122" applyNumberFormat="1" applyFont="1" applyFill="1" applyBorder="1" applyAlignment="1" applyProtection="1">
      <alignment horizontal="right"/>
      <protection locked="0"/>
    </xf>
    <xf numFmtId="164" fontId="4" fillId="0" borderId="58" xfId="122" applyNumberFormat="1" applyFont="1" applyFill="1" applyBorder="1" applyAlignment="1" applyProtection="1">
      <alignment horizontal="right"/>
      <protection locked="0"/>
    </xf>
    <xf numFmtId="164" fontId="4" fillId="0" borderId="22" xfId="122" applyNumberFormat="1" applyFont="1" applyFill="1" applyBorder="1" applyAlignment="1" applyProtection="1">
      <alignment horizontal="right"/>
      <protection locked="0"/>
    </xf>
    <xf numFmtId="164" fontId="4" fillId="0" borderId="27" xfId="122" applyNumberFormat="1" applyFont="1" applyFill="1" applyBorder="1" applyAlignment="1" applyProtection="1">
      <alignment horizontal="right"/>
      <protection locked="0"/>
    </xf>
    <xf numFmtId="164" fontId="4" fillId="0" borderId="9" xfId="122" applyNumberFormat="1" applyFont="1" applyFill="1" applyBorder="1" applyAlignment="1" applyProtection="1">
      <alignment horizontal="right"/>
      <protection locked="0"/>
    </xf>
    <xf numFmtId="164" fontId="4" fillId="0" borderId="70" xfId="122" applyNumberFormat="1" applyFont="1" applyFill="1" applyBorder="1" applyAlignment="1" applyProtection="1">
      <alignment horizontal="right"/>
      <protection locked="0"/>
    </xf>
    <xf numFmtId="164" fontId="4" fillId="0" borderId="61" xfId="122" applyNumberFormat="1" applyFont="1" applyFill="1" applyBorder="1" applyAlignment="1" applyProtection="1">
      <alignment horizontal="right"/>
      <protection locked="0"/>
    </xf>
    <xf numFmtId="0" fontId="3" fillId="0" borderId="0" xfId="99" applyProtection="1">
      <protection locked="0"/>
    </xf>
    <xf numFmtId="0" fontId="16" fillId="0" borderId="0" xfId="93" applyFont="1" applyFill="1" applyProtection="1">
      <protection locked="0"/>
    </xf>
    <xf numFmtId="0" fontId="17" fillId="0" borderId="0" xfId="124" applyFont="1" applyFill="1" applyAlignment="1" applyProtection="1">
      <alignment horizontal="left" vertical="center"/>
      <protection locked="0"/>
    </xf>
    <xf numFmtId="49" fontId="4" fillId="0" borderId="0" xfId="124" applyNumberFormat="1" applyFont="1" applyFill="1" applyBorder="1" applyAlignment="1" applyProtection="1">
      <alignment horizontal="center" vertical="center"/>
      <protection locked="0"/>
    </xf>
    <xf numFmtId="49" fontId="10" fillId="0" borderId="0" xfId="124" applyNumberFormat="1" applyFont="1" applyFill="1" applyBorder="1" applyAlignment="1" applyProtection="1">
      <alignment horizontal="center" vertical="center"/>
      <protection locked="0"/>
    </xf>
    <xf numFmtId="0" fontId="4" fillId="0" borderId="0" xfId="131" applyFont="1" applyFill="1" applyAlignment="1" applyProtection="1">
      <alignment horizontal="right"/>
      <protection locked="0"/>
    </xf>
    <xf numFmtId="0" fontId="16" fillId="0" borderId="0" xfId="93" applyFont="1" applyFill="1" applyBorder="1" applyProtection="1">
      <protection locked="0"/>
    </xf>
    <xf numFmtId="1" fontId="4" fillId="0" borderId="0" xfId="124" applyNumberFormat="1" applyFont="1" applyFill="1" applyBorder="1" applyAlignment="1" applyProtection="1">
      <alignment horizontal="right" vertical="center"/>
      <protection locked="0"/>
    </xf>
    <xf numFmtId="0" fontId="4" fillId="0" borderId="76" xfId="93" applyFont="1" applyFill="1" applyBorder="1" applyAlignment="1" applyProtection="1">
      <alignment horizontal="center"/>
      <protection locked="0"/>
    </xf>
    <xf numFmtId="0" fontId="11" fillId="0" borderId="9" xfId="103" applyFont="1" applyFill="1" applyBorder="1" applyAlignment="1" applyProtection="1">
      <protection locked="0"/>
    </xf>
    <xf numFmtId="0" fontId="16" fillId="0" borderId="9" xfId="93" applyFont="1" applyFill="1" applyBorder="1" applyProtection="1">
      <protection locked="0"/>
    </xf>
    <xf numFmtId="0" fontId="4" fillId="0" borderId="0" xfId="93" applyFont="1" applyFill="1" applyAlignment="1" applyProtection="1">
      <alignment horizontal="center"/>
      <protection locked="0"/>
    </xf>
    <xf numFmtId="0" fontId="4" fillId="0" borderId="0" xfId="104" applyFont="1" applyFill="1" applyBorder="1" applyAlignment="1" applyProtection="1">
      <alignment horizontal="center"/>
      <protection locked="0"/>
    </xf>
    <xf numFmtId="0" fontId="4" fillId="0" borderId="0" xfId="104" applyFont="1" applyFill="1" applyBorder="1" applyAlignment="1" applyProtection="1">
      <alignment horizontal="left" indent="1"/>
      <protection locked="0"/>
    </xf>
    <xf numFmtId="164" fontId="4" fillId="0" borderId="0" xfId="104" applyNumberFormat="1" applyFont="1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left"/>
      <protection locked="0"/>
    </xf>
    <xf numFmtId="0" fontId="4" fillId="0" borderId="0" xfId="122" applyFont="1" applyFill="1" applyBorder="1" applyProtection="1">
      <protection locked="0"/>
    </xf>
    <xf numFmtId="0" fontId="5" fillId="0" borderId="0" xfId="122" applyFont="1" applyFill="1" applyAlignment="1" applyProtection="1">
      <alignment horizontal="center"/>
      <protection locked="0"/>
    </xf>
    <xf numFmtId="0" fontId="6" fillId="0" borderId="0" xfId="124" applyFont="1" applyFill="1" applyAlignment="1" applyProtection="1">
      <alignment horizontal="right" vertical="center"/>
      <protection locked="0"/>
    </xf>
    <xf numFmtId="1" fontId="7" fillId="0" borderId="41" xfId="124" applyNumberFormat="1" applyFont="1" applyFill="1" applyBorder="1" applyAlignment="1" applyProtection="1">
      <alignment horizontal="center" vertical="center"/>
      <protection locked="0"/>
    </xf>
    <xf numFmtId="0" fontId="4" fillId="0" borderId="0" xfId="122" applyFont="1" applyFill="1" applyBorder="1" applyAlignment="1" applyProtection="1">
      <alignment horizontal="right"/>
      <protection locked="0"/>
    </xf>
    <xf numFmtId="164" fontId="4" fillId="32" borderId="27" xfId="122" applyNumberFormat="1" applyFont="1" applyFill="1" applyBorder="1" applyAlignment="1" applyProtection="1">
      <alignment horizontal="center"/>
      <protection locked="0"/>
    </xf>
    <xf numFmtId="164" fontId="4" fillId="32" borderId="70" xfId="122" applyNumberFormat="1" applyFont="1" applyFill="1" applyBorder="1" applyAlignment="1" applyProtection="1">
      <alignment horizontal="center"/>
      <protection locked="0"/>
    </xf>
    <xf numFmtId="0" fontId="4" fillId="0" borderId="0" xfId="122" applyFont="1" applyFill="1" applyProtection="1">
      <protection locked="0"/>
    </xf>
    <xf numFmtId="0" fontId="11" fillId="0" borderId="25" xfId="103" applyFont="1" applyFill="1" applyBorder="1" applyAlignment="1" applyProtection="1">
      <protection locked="0"/>
    </xf>
    <xf numFmtId="0" fontId="12" fillId="0" borderId="0" xfId="103" applyFont="1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center" vertical="top"/>
      <protection locked="0"/>
    </xf>
    <xf numFmtId="3" fontId="4" fillId="0" borderId="0" xfId="122" applyNumberFormat="1" applyFont="1" applyFill="1" applyBorder="1" applyProtection="1">
      <protection locked="0"/>
    </xf>
    <xf numFmtId="3" fontId="10" fillId="0" borderId="0" xfId="122" applyNumberFormat="1" applyFont="1" applyFill="1" applyBorder="1" applyAlignment="1" applyProtection="1">
      <alignment horizontal="center"/>
      <protection locked="0"/>
    </xf>
    <xf numFmtId="0" fontId="4" fillId="0" borderId="42" xfId="122" applyFont="1" applyFill="1" applyBorder="1" applyAlignment="1" applyProtection="1">
      <alignment horizontal="center" vertical="top"/>
      <protection locked="0"/>
    </xf>
    <xf numFmtId="0" fontId="10" fillId="0" borderId="42" xfId="122" applyFont="1" applyFill="1" applyBorder="1" applyAlignment="1" applyProtection="1">
      <alignment vertical="top"/>
      <protection locked="0"/>
    </xf>
    <xf numFmtId="164" fontId="4" fillId="32" borderId="4" xfId="122" applyNumberFormat="1" applyFont="1" applyFill="1" applyBorder="1" applyAlignment="1" applyProtection="1">
      <alignment horizontal="center"/>
      <protection locked="0"/>
    </xf>
    <xf numFmtId="164" fontId="4" fillId="32" borderId="57" xfId="122" applyNumberFormat="1" applyFont="1" applyFill="1" applyBorder="1" applyAlignment="1" applyProtection="1">
      <alignment horizontal="center"/>
      <protection locked="0"/>
    </xf>
    <xf numFmtId="0" fontId="10" fillId="0" borderId="35" xfId="103" applyFont="1" applyFill="1" applyBorder="1" applyAlignment="1" applyProtection="1">
      <alignment horizontal="center"/>
      <protection locked="0"/>
    </xf>
    <xf numFmtId="0" fontId="10" fillId="0" borderId="0" xfId="103" applyFont="1" applyFill="1" applyBorder="1" applyAlignment="1" applyProtection="1">
      <alignment horizontal="center"/>
      <protection locked="0"/>
    </xf>
    <xf numFmtId="0" fontId="4" fillId="0" borderId="0" xfId="122" applyFont="1" applyFill="1" applyBorder="1" applyAlignment="1" applyProtection="1">
      <alignment horizontal="center"/>
      <protection locked="0"/>
    </xf>
    <xf numFmtId="0" fontId="4" fillId="0" borderId="43" xfId="122" applyFont="1" applyFill="1" applyBorder="1" applyAlignment="1" applyProtection="1">
      <alignment horizontal="center" vertical="top"/>
      <protection locked="0"/>
    </xf>
    <xf numFmtId="0" fontId="4" fillId="0" borderId="43" xfId="123" applyFont="1" applyFill="1" applyBorder="1" applyAlignment="1" applyProtection="1">
      <alignment horizontal="left" indent="1"/>
      <protection locked="0"/>
    </xf>
    <xf numFmtId="0" fontId="4" fillId="0" borderId="2" xfId="123" applyFont="1" applyFill="1" applyBorder="1" applyAlignment="1" applyProtection="1">
      <alignment horizontal="center"/>
      <protection locked="0"/>
    </xf>
    <xf numFmtId="4" fontId="4" fillId="0" borderId="35" xfId="122" applyNumberFormat="1" applyFont="1" applyFill="1" applyBorder="1" applyAlignment="1" applyProtection="1">
      <alignment horizontal="center"/>
      <protection locked="0"/>
    </xf>
    <xf numFmtId="4" fontId="4" fillId="0" borderId="0" xfId="122" applyNumberFormat="1" applyFont="1" applyFill="1" applyBorder="1" applyProtection="1">
      <protection locked="0"/>
    </xf>
    <xf numFmtId="2" fontId="4" fillId="0" borderId="0" xfId="122" applyNumberFormat="1" applyFont="1" applyFill="1" applyBorder="1" applyAlignment="1" applyProtection="1">
      <alignment horizontal="right"/>
      <protection locked="0"/>
    </xf>
    <xf numFmtId="2" fontId="4" fillId="0" borderId="0" xfId="122" applyNumberFormat="1" applyFont="1" applyFill="1" applyBorder="1" applyProtection="1">
      <protection locked="0"/>
    </xf>
    <xf numFmtId="0" fontId="4" fillId="0" borderId="43" xfId="122" applyFont="1" applyFill="1" applyBorder="1" applyAlignment="1" applyProtection="1">
      <alignment horizontal="left" indent="1"/>
      <protection locked="0"/>
    </xf>
    <xf numFmtId="0" fontId="4" fillId="0" borderId="2" xfId="122" applyFont="1" applyFill="1" applyBorder="1" applyAlignment="1" applyProtection="1">
      <alignment horizontal="center"/>
      <protection locked="0"/>
    </xf>
    <xf numFmtId="3" fontId="4" fillId="0" borderId="4" xfId="122" applyNumberFormat="1" applyFont="1" applyFill="1" applyBorder="1" applyProtection="1">
      <protection locked="0"/>
    </xf>
    <xf numFmtId="3" fontId="4" fillId="0" borderId="35" xfId="122" applyNumberFormat="1" applyFont="1" applyFill="1" applyBorder="1" applyAlignment="1" applyProtection="1">
      <alignment horizontal="center"/>
      <protection locked="0"/>
    </xf>
    <xf numFmtId="1" fontId="4" fillId="0" borderId="0" xfId="122" applyNumberFormat="1" applyFont="1" applyFill="1" applyBorder="1" applyAlignment="1" applyProtection="1">
      <alignment horizontal="right"/>
      <protection locked="0"/>
    </xf>
    <xf numFmtId="1" fontId="4" fillId="0" borderId="0" xfId="122" applyNumberFormat="1" applyFont="1" applyFill="1" applyBorder="1" applyProtection="1">
      <protection locked="0"/>
    </xf>
    <xf numFmtId="0" fontId="4" fillId="0" borderId="44" xfId="122" applyFont="1" applyFill="1" applyBorder="1" applyAlignment="1" applyProtection="1">
      <alignment horizontal="center" vertical="top"/>
      <protection locked="0"/>
    </xf>
    <xf numFmtId="0" fontId="4" fillId="0" borderId="44" xfId="122" applyFont="1" applyFill="1" applyBorder="1" applyAlignment="1" applyProtection="1">
      <alignment horizontal="left" indent="1"/>
      <protection locked="0"/>
    </xf>
    <xf numFmtId="0" fontId="4" fillId="0" borderId="23" xfId="122" applyFont="1" applyFill="1" applyBorder="1" applyAlignment="1" applyProtection="1">
      <alignment horizontal="center"/>
      <protection locked="0"/>
    </xf>
    <xf numFmtId="3" fontId="4" fillId="0" borderId="46" xfId="122" applyNumberFormat="1" applyFont="1" applyFill="1" applyBorder="1" applyProtection="1">
      <protection locked="0"/>
    </xf>
    <xf numFmtId="0" fontId="4" fillId="0" borderId="49" xfId="122" applyFont="1" applyFill="1" applyBorder="1" applyAlignment="1" applyProtection="1">
      <alignment horizontal="center" vertical="top"/>
      <protection locked="0"/>
    </xf>
    <xf numFmtId="164" fontId="4" fillId="32" borderId="51" xfId="122" applyNumberFormat="1" applyFont="1" applyFill="1" applyBorder="1" applyAlignment="1" applyProtection="1">
      <alignment horizontal="center"/>
      <protection locked="0"/>
    </xf>
    <xf numFmtId="0" fontId="4" fillId="0" borderId="0" xfId="112" applyFont="1" applyFill="1" applyProtection="1">
      <protection locked="0"/>
    </xf>
    <xf numFmtId="0" fontId="4" fillId="0" borderId="0" xfId="112" applyFont="1" applyFill="1" applyBorder="1" applyProtection="1">
      <protection locked="0"/>
    </xf>
    <xf numFmtId="0" fontId="10" fillId="0" borderId="0" xfId="112" applyFont="1" applyFill="1" applyBorder="1" applyAlignment="1" applyProtection="1">
      <alignment horizontal="right"/>
      <protection locked="0"/>
    </xf>
    <xf numFmtId="0" fontId="8" fillId="0" borderId="0" xfId="124" applyFont="1" applyFill="1" applyAlignment="1" applyProtection="1">
      <alignment vertical="center"/>
      <protection locked="0"/>
    </xf>
    <xf numFmtId="0" fontId="4" fillId="0" borderId="0" xfId="129" applyFont="1" applyFill="1" applyProtection="1">
      <protection locked="0"/>
    </xf>
    <xf numFmtId="0" fontId="10" fillId="0" borderId="0" xfId="124" applyFont="1" applyFill="1" applyAlignment="1" applyProtection="1">
      <alignment horizontal="right"/>
      <protection locked="0"/>
    </xf>
    <xf numFmtId="1" fontId="4" fillId="0" borderId="9" xfId="8" applyFont="1" applyFill="1" applyBorder="1" applyAlignment="1" applyProtection="1">
      <alignment vertical="center" wrapText="1"/>
      <protection locked="0"/>
    </xf>
    <xf numFmtId="0" fontId="4" fillId="0" borderId="42" xfId="115" applyFont="1" applyFill="1" applyBorder="1" applyAlignment="1" applyProtection="1">
      <alignment horizontal="center" vertical="center"/>
      <protection locked="0"/>
    </xf>
    <xf numFmtId="0" fontId="4" fillId="32" borderId="18" xfId="115" applyFont="1" applyFill="1" applyBorder="1" applyAlignment="1" applyProtection="1">
      <alignment horizontal="center"/>
      <protection locked="0"/>
    </xf>
    <xf numFmtId="0" fontId="4" fillId="32" borderId="26" xfId="115" applyFont="1" applyFill="1" applyBorder="1" applyAlignment="1" applyProtection="1">
      <alignment horizontal="center"/>
      <protection locked="0"/>
    </xf>
    <xf numFmtId="0" fontId="4" fillId="32" borderId="68" xfId="115" applyFont="1" applyFill="1" applyBorder="1" applyAlignment="1" applyProtection="1">
      <alignment horizontal="center"/>
      <protection locked="0"/>
    </xf>
    <xf numFmtId="0" fontId="4" fillId="32" borderId="42" xfId="115" applyFont="1" applyFill="1" applyBorder="1" applyAlignment="1" applyProtection="1">
      <alignment horizontal="center"/>
      <protection locked="0"/>
    </xf>
    <xf numFmtId="0" fontId="4" fillId="0" borderId="43" xfId="115" applyNumberFormat="1" applyFont="1" applyFill="1" applyBorder="1" applyAlignment="1" applyProtection="1">
      <alignment horizontal="center" vertical="center"/>
      <protection locked="0"/>
    </xf>
    <xf numFmtId="1" fontId="4" fillId="0" borderId="43" xfId="4" applyFont="1" applyFill="1" applyBorder="1" applyAlignment="1" applyProtection="1">
      <alignment horizontal="center"/>
      <protection locked="0"/>
    </xf>
    <xf numFmtId="1" fontId="4" fillId="0" borderId="50" xfId="4" applyFont="1" applyFill="1" applyBorder="1" applyAlignment="1" applyProtection="1">
      <alignment horizontal="center"/>
      <protection locked="0"/>
    </xf>
    <xf numFmtId="164" fontId="4" fillId="0" borderId="77" xfId="3" applyNumberFormat="1" applyFont="1" applyFill="1" applyBorder="1" applyProtection="1">
      <alignment horizontal="right"/>
      <protection locked="0"/>
    </xf>
    <xf numFmtId="1" fontId="4" fillId="0" borderId="44" xfId="4" applyFont="1" applyFill="1" applyBorder="1" applyAlignment="1" applyProtection="1">
      <alignment horizontal="center"/>
      <protection locked="0"/>
    </xf>
    <xf numFmtId="164" fontId="4" fillId="0" borderId="69" xfId="3" applyNumberFormat="1" applyFont="1" applyFill="1" applyBorder="1" applyProtection="1">
      <alignment horizontal="right"/>
      <protection locked="0"/>
    </xf>
    <xf numFmtId="1" fontId="4" fillId="0" borderId="49" xfId="8" applyFont="1" applyFill="1" applyBorder="1" applyProtection="1">
      <protection locked="0"/>
    </xf>
    <xf numFmtId="0" fontId="4" fillId="0" borderId="76" xfId="115" applyNumberFormat="1" applyFont="1" applyFill="1" applyBorder="1" applyAlignment="1" applyProtection="1">
      <alignment horizontal="center" vertical="center"/>
      <protection locked="0"/>
    </xf>
    <xf numFmtId="0" fontId="4" fillId="0" borderId="76" xfId="115" applyFont="1" applyFill="1" applyBorder="1" applyAlignment="1" applyProtection="1">
      <alignment vertical="center" wrapText="1"/>
      <protection locked="0"/>
    </xf>
    <xf numFmtId="0" fontId="4" fillId="0" borderId="0" xfId="112" applyFont="1" applyFill="1" applyBorder="1" applyAlignment="1" applyProtection="1">
      <alignment horizontal="center" vertical="center"/>
      <protection locked="0"/>
    </xf>
    <xf numFmtId="0" fontId="4" fillId="0" borderId="0" xfId="112" applyFont="1" applyFill="1" applyBorder="1" applyAlignment="1" applyProtection="1">
      <alignment vertical="center" wrapText="1"/>
      <protection locked="0"/>
    </xf>
    <xf numFmtId="164" fontId="10" fillId="0" borderId="0" xfId="3" applyNumberFormat="1" applyFont="1" applyFill="1" applyBorder="1" applyProtection="1">
      <alignment horizontal="right"/>
      <protection locked="0"/>
    </xf>
    <xf numFmtId="0" fontId="4" fillId="32" borderId="48" xfId="112" applyFont="1" applyFill="1" applyBorder="1" applyAlignment="1" applyProtection="1">
      <alignment horizontal="center"/>
      <protection locked="0"/>
    </xf>
    <xf numFmtId="0" fontId="4" fillId="32" borderId="69" xfId="112" applyFont="1" applyFill="1" applyBorder="1" applyAlignment="1" applyProtection="1">
      <alignment horizontal="center"/>
      <protection locked="0"/>
    </xf>
    <xf numFmtId="0" fontId="4" fillId="32" borderId="46" xfId="112" applyFont="1" applyFill="1" applyBorder="1" applyAlignment="1" applyProtection="1">
      <alignment horizontal="center"/>
      <protection locked="0"/>
    </xf>
    <xf numFmtId="0" fontId="4" fillId="32" borderId="53" xfId="112" applyFont="1" applyFill="1" applyBorder="1" applyAlignment="1" applyProtection="1">
      <alignment horizontal="center"/>
      <protection locked="0"/>
    </xf>
    <xf numFmtId="0" fontId="4" fillId="0" borderId="31" xfId="139" applyFont="1" applyFill="1" applyBorder="1" applyProtection="1">
      <protection locked="0"/>
    </xf>
    <xf numFmtId="0" fontId="4" fillId="0" borderId="32" xfId="139" applyFont="1" applyFill="1" applyBorder="1" applyProtection="1">
      <protection locked="0"/>
    </xf>
    <xf numFmtId="0" fontId="4" fillId="0" borderId="33" xfId="139" applyFont="1" applyFill="1" applyBorder="1" applyProtection="1">
      <protection locked="0"/>
    </xf>
    <xf numFmtId="0" fontId="4" fillId="0" borderId="34" xfId="139" applyFont="1" applyFill="1" applyBorder="1" applyProtection="1">
      <protection locked="0"/>
    </xf>
    <xf numFmtId="0" fontId="4" fillId="0" borderId="25" xfId="139" applyFont="1" applyFill="1" applyBorder="1" applyProtection="1">
      <protection locked="0"/>
    </xf>
    <xf numFmtId="0" fontId="4" fillId="0" borderId="0" xfId="128" applyFont="1" applyFill="1" applyProtection="1">
      <protection locked="0"/>
    </xf>
    <xf numFmtId="0" fontId="4" fillId="0" borderId="0" xfId="115" applyFont="1" applyFill="1" applyProtection="1">
      <protection locked="0"/>
    </xf>
    <xf numFmtId="0" fontId="4" fillId="0" borderId="0" xfId="115" applyFont="1" applyFill="1" applyBorder="1" applyProtection="1">
      <protection locked="0"/>
    </xf>
    <xf numFmtId="0" fontId="10" fillId="0" borderId="0" xfId="115" applyFont="1" applyFill="1" applyBorder="1" applyAlignment="1" applyProtection="1">
      <alignment horizontal="right"/>
      <protection locked="0"/>
    </xf>
    <xf numFmtId="0" fontId="11" fillId="0" borderId="0" xfId="124" applyFont="1" applyFill="1" applyAlignment="1" applyProtection="1">
      <alignment vertical="center"/>
      <protection locked="0"/>
    </xf>
    <xf numFmtId="0" fontId="10" fillId="0" borderId="31" xfId="115" applyFont="1" applyFill="1" applyBorder="1" applyAlignment="1" applyProtection="1">
      <alignment horizontal="center" vertical="center" wrapText="1"/>
      <protection locked="0"/>
    </xf>
    <xf numFmtId="0" fontId="10" fillId="0" borderId="66" xfId="115" applyFont="1" applyFill="1" applyBorder="1" applyAlignment="1" applyProtection="1">
      <alignment horizontal="center" vertical="center" wrapText="1"/>
      <protection locked="0"/>
    </xf>
    <xf numFmtId="0" fontId="10" fillId="0" borderId="67" xfId="115" applyFont="1" applyFill="1" applyBorder="1" applyAlignment="1" applyProtection="1">
      <alignment horizontal="center" vertical="center" wrapText="1"/>
      <protection locked="0"/>
    </xf>
    <xf numFmtId="0" fontId="10" fillId="0" borderId="65" xfId="115" applyFont="1" applyFill="1" applyBorder="1" applyAlignment="1" applyProtection="1">
      <alignment horizontal="center" vertical="center" wrapText="1"/>
      <protection locked="0"/>
    </xf>
    <xf numFmtId="0" fontId="10" fillId="0" borderId="91" xfId="115" applyFont="1" applyFill="1" applyBorder="1" applyAlignment="1" applyProtection="1">
      <alignment horizontal="center" vertical="center" wrapText="1"/>
      <protection locked="0"/>
    </xf>
    <xf numFmtId="0" fontId="4" fillId="0" borderId="48" xfId="115" applyFont="1" applyFill="1" applyBorder="1" applyAlignment="1" applyProtection="1">
      <alignment horizontal="center" vertical="center" wrapText="1"/>
      <protection locked="0"/>
    </xf>
    <xf numFmtId="0" fontId="4" fillId="0" borderId="69" xfId="115" applyFont="1" applyFill="1" applyBorder="1" applyAlignment="1" applyProtection="1">
      <alignment horizontal="center" vertical="center" wrapText="1"/>
      <protection locked="0"/>
    </xf>
    <xf numFmtId="0" fontId="4" fillId="0" borderId="46" xfId="115" applyFont="1" applyFill="1" applyBorder="1" applyAlignment="1" applyProtection="1">
      <alignment horizontal="center" vertical="center" wrapText="1"/>
      <protection locked="0"/>
    </xf>
    <xf numFmtId="0" fontId="4" fillId="0" borderId="45" xfId="115" applyFont="1" applyFill="1" applyBorder="1" applyAlignment="1" applyProtection="1">
      <alignment horizontal="center" vertical="center" wrapText="1"/>
      <protection locked="0"/>
    </xf>
    <xf numFmtId="0" fontId="4" fillId="0" borderId="47" xfId="115" applyFont="1" applyFill="1" applyBorder="1" applyAlignment="1" applyProtection="1">
      <alignment horizontal="center" vertical="center" wrapText="1"/>
      <protection locked="0"/>
    </xf>
    <xf numFmtId="0" fontId="26" fillId="0" borderId="24" xfId="115" applyFont="1" applyFill="1" applyBorder="1" applyAlignment="1" applyProtection="1">
      <alignment horizontal="center" vertical="center"/>
      <protection locked="0"/>
    </xf>
    <xf numFmtId="0" fontId="4" fillId="0" borderId="41" xfId="115" applyFont="1" applyFill="1" applyBorder="1" applyAlignment="1" applyProtection="1">
      <alignment horizontal="center"/>
      <protection locked="0"/>
    </xf>
    <xf numFmtId="0" fontId="4" fillId="0" borderId="9" xfId="115" applyFont="1" applyFill="1" applyBorder="1" applyAlignment="1" applyProtection="1">
      <alignment horizontal="center"/>
      <protection locked="0"/>
    </xf>
    <xf numFmtId="0" fontId="4" fillId="0" borderId="61" xfId="115" applyFont="1" applyFill="1" applyBorder="1" applyAlignment="1" applyProtection="1">
      <alignment horizontal="center"/>
      <protection locked="0"/>
    </xf>
    <xf numFmtId="0" fontId="4" fillId="0" borderId="24" xfId="115" applyFont="1" applyFill="1" applyBorder="1" applyAlignment="1" applyProtection="1">
      <alignment horizontal="center"/>
      <protection locked="0"/>
    </xf>
    <xf numFmtId="0" fontId="4" fillId="0" borderId="56" xfId="115" applyFont="1" applyFill="1" applyBorder="1" applyAlignment="1" applyProtection="1">
      <alignment horizontal="center"/>
      <protection locked="0"/>
    </xf>
    <xf numFmtId="0" fontId="4" fillId="0" borderId="41" xfId="115" applyNumberFormat="1" applyFont="1" applyFill="1" applyBorder="1" applyAlignment="1" applyProtection="1">
      <alignment horizontal="center" vertical="center"/>
      <protection locked="0"/>
    </xf>
    <xf numFmtId="1" fontId="4" fillId="0" borderId="42" xfId="8" applyFont="1" applyFill="1" applyBorder="1" applyProtection="1">
      <protection locked="0"/>
    </xf>
    <xf numFmtId="0" fontId="4" fillId="0" borderId="57" xfId="115" applyFont="1" applyFill="1" applyBorder="1" applyAlignment="1" applyProtection="1">
      <alignment horizontal="center"/>
      <protection locked="0"/>
    </xf>
    <xf numFmtId="0" fontId="4" fillId="0" borderId="26" xfId="115" applyFont="1" applyFill="1" applyBorder="1" applyAlignment="1" applyProtection="1">
      <alignment horizontal="center"/>
      <protection locked="0"/>
    </xf>
    <xf numFmtId="0" fontId="4" fillId="0" borderId="62" xfId="115" applyFont="1" applyFill="1" applyBorder="1" applyAlignment="1" applyProtection="1">
      <alignment horizontal="center"/>
      <protection locked="0"/>
    </xf>
    <xf numFmtId="0" fontId="4" fillId="0" borderId="86" xfId="115" applyFont="1" applyFill="1" applyBorder="1" applyAlignment="1" applyProtection="1">
      <alignment horizontal="center"/>
      <protection locked="0"/>
    </xf>
    <xf numFmtId="0" fontId="4" fillId="0" borderId="42" xfId="115" applyNumberFormat="1" applyFont="1" applyFill="1" applyBorder="1" applyAlignment="1" applyProtection="1">
      <alignment horizontal="center" vertical="center"/>
      <protection locked="0"/>
    </xf>
    <xf numFmtId="164" fontId="4" fillId="0" borderId="58" xfId="3" applyNumberFormat="1" applyFont="1" applyFill="1" applyBorder="1" applyAlignment="1" applyProtection="1">
      <alignment horizontal="center"/>
      <protection locked="0"/>
    </xf>
    <xf numFmtId="164" fontId="4" fillId="0" borderId="71" xfId="3" applyNumberFormat="1" applyFont="1" applyFill="1" applyBorder="1" applyAlignment="1" applyProtection="1">
      <alignment horizontal="center"/>
      <protection locked="0"/>
    </xf>
    <xf numFmtId="164" fontId="4" fillId="0" borderId="72" xfId="3" applyNumberFormat="1" applyFont="1" applyFill="1" applyBorder="1" applyAlignment="1" applyProtection="1">
      <alignment horizontal="center"/>
      <protection locked="0"/>
    </xf>
    <xf numFmtId="164" fontId="4" fillId="0" borderId="63" xfId="3" applyNumberFormat="1" applyFont="1" applyFill="1" applyBorder="1" applyAlignment="1" applyProtection="1">
      <alignment horizontal="center"/>
      <protection locked="0"/>
    </xf>
    <xf numFmtId="0" fontId="4" fillId="0" borderId="0" xfId="115" applyFont="1" applyFill="1" applyBorder="1" applyAlignment="1" applyProtection="1">
      <alignment horizontal="center" vertical="center"/>
      <protection locked="0"/>
    </xf>
    <xf numFmtId="0" fontId="10" fillId="0" borderId="0" xfId="115" applyFont="1" applyFill="1" applyBorder="1" applyAlignment="1" applyProtection="1">
      <alignment vertical="center" wrapText="1"/>
      <protection locked="0"/>
    </xf>
    <xf numFmtId="0" fontId="4" fillId="0" borderId="31" xfId="141" applyFont="1" applyFill="1" applyBorder="1" applyProtection="1">
      <protection locked="0"/>
    </xf>
    <xf numFmtId="0" fontId="4" fillId="0" borderId="32" xfId="141" applyFont="1" applyFill="1" applyBorder="1" applyProtection="1">
      <protection locked="0"/>
    </xf>
    <xf numFmtId="0" fontId="4" fillId="0" borderId="33" xfId="141" applyFont="1" applyFill="1" applyBorder="1" applyProtection="1">
      <protection locked="0"/>
    </xf>
    <xf numFmtId="0" fontId="4" fillId="0" borderId="34" xfId="141" applyFont="1" applyFill="1" applyBorder="1" applyProtection="1">
      <protection locked="0"/>
    </xf>
    <xf numFmtId="0" fontId="3" fillId="0" borderId="0" xfId="127" applyFont="1" applyFill="1" applyAlignment="1" applyProtection="1">
      <alignment horizontal="center" vertical="center"/>
    </xf>
    <xf numFmtId="0" fontId="10" fillId="0" borderId="41" xfId="115" applyFont="1" applyFill="1" applyBorder="1" applyAlignment="1" applyProtection="1">
      <alignment horizontal="center" vertical="center"/>
      <protection locked="0"/>
    </xf>
    <xf numFmtId="0" fontId="4" fillId="0" borderId="0" xfId="85" applyProtection="1">
      <protection locked="0"/>
    </xf>
    <xf numFmtId="49" fontId="10" fillId="0" borderId="41" xfId="93" applyNumberFormat="1" applyFont="1" applyFill="1" applyBorder="1" applyAlignment="1" applyProtection="1">
      <alignment horizontal="center" vertical="center" wrapText="1"/>
    </xf>
    <xf numFmtId="0" fontId="4" fillId="0" borderId="0" xfId="85" applyBorder="1" applyProtection="1">
      <protection locked="0"/>
    </xf>
    <xf numFmtId="0" fontId="4" fillId="0" borderId="39" xfId="93" applyFont="1" applyFill="1" applyBorder="1" applyAlignment="1" applyProtection="1">
      <alignment horizontal="center"/>
    </xf>
    <xf numFmtId="49" fontId="4" fillId="0" borderId="76" xfId="93" applyNumberFormat="1" applyFont="1" applyFill="1" applyBorder="1" applyAlignment="1" applyProtection="1">
      <alignment horizontal="center"/>
    </xf>
    <xf numFmtId="0" fontId="4" fillId="0" borderId="19" xfId="104" applyFont="1" applyFill="1" applyBorder="1" applyAlignment="1" applyProtection="1">
      <alignment horizontal="left" indent="3"/>
    </xf>
    <xf numFmtId="0" fontId="10" fillId="0" borderId="40" xfId="104" applyFont="1" applyFill="1" applyBorder="1" applyProtection="1">
      <protection locked="0"/>
    </xf>
    <xf numFmtId="0" fontId="4" fillId="0" borderId="34" xfId="104" applyFont="1" applyFill="1" applyBorder="1" applyAlignment="1" applyProtection="1">
      <alignment horizontal="left" indent="1"/>
      <protection locked="0"/>
    </xf>
    <xf numFmtId="0" fontId="4" fillId="0" borderId="34" xfId="104" applyFont="1" applyFill="1" applyBorder="1" applyProtection="1">
      <protection locked="0"/>
    </xf>
    <xf numFmtId="0" fontId="16" fillId="0" borderId="0" xfId="93" applyFont="1" applyFill="1" applyBorder="1" applyProtection="1"/>
    <xf numFmtId="0" fontId="14" fillId="0" borderId="35" xfId="85" applyFont="1" applyFill="1" applyBorder="1" applyAlignment="1" applyProtection="1">
      <protection locked="0"/>
    </xf>
    <xf numFmtId="3" fontId="14" fillId="0" borderId="35" xfId="85" applyNumberFormat="1" applyFont="1" applyFill="1" applyBorder="1" applyAlignment="1" applyProtection="1">
      <alignment horizontal="left"/>
      <protection locked="0"/>
    </xf>
    <xf numFmtId="164" fontId="4" fillId="0" borderId="18" xfId="85" applyNumberFormat="1" applyFont="1" applyFill="1" applyBorder="1" applyAlignment="1">
      <alignment horizontal="right" vertical="center"/>
    </xf>
    <xf numFmtId="164" fontId="4" fillId="0" borderId="30" xfId="85" applyNumberFormat="1" applyFont="1" applyFill="1" applyBorder="1" applyAlignment="1">
      <alignment horizontal="right" vertical="center"/>
    </xf>
    <xf numFmtId="164" fontId="4" fillId="0" borderId="21" xfId="85" applyNumberFormat="1" applyFont="1" applyFill="1" applyBorder="1" applyAlignment="1">
      <alignment horizontal="right" vertical="center"/>
    </xf>
    <xf numFmtId="164" fontId="4" fillId="0" borderId="19" xfId="85" applyNumberFormat="1" applyFont="1" applyFill="1" applyBorder="1" applyAlignment="1">
      <alignment horizontal="right" vertical="center"/>
    </xf>
    <xf numFmtId="164" fontId="4" fillId="0" borderId="20" xfId="85" applyNumberFormat="1" applyFont="1" applyFill="1" applyBorder="1" applyAlignment="1">
      <alignment horizontal="right" vertical="center"/>
    </xf>
    <xf numFmtId="164" fontId="4" fillId="0" borderId="42" xfId="85" applyNumberFormat="1" applyFont="1" applyFill="1" applyBorder="1" applyAlignment="1">
      <alignment horizontal="right" vertical="center"/>
    </xf>
    <xf numFmtId="164" fontId="4" fillId="0" borderId="83" xfId="85" applyNumberFormat="1" applyFont="1" applyFill="1" applyBorder="1" applyAlignment="1">
      <alignment horizontal="right" vertical="center"/>
    </xf>
    <xf numFmtId="164" fontId="4" fillId="0" borderId="44" xfId="85" applyNumberFormat="1" applyFont="1" applyFill="1" applyBorder="1" applyAlignment="1">
      <alignment horizontal="right" vertical="center"/>
    </xf>
    <xf numFmtId="4" fontId="4" fillId="35" borderId="42" xfId="85" applyNumberFormat="1" applyFont="1" applyFill="1" applyBorder="1" applyAlignment="1">
      <alignment horizontal="center" vertical="center"/>
    </xf>
    <xf numFmtId="164" fontId="4" fillId="35" borderId="42" xfId="85" applyNumberFormat="1" applyFont="1" applyFill="1" applyBorder="1" applyAlignment="1">
      <alignment horizontal="center" vertical="center"/>
    </xf>
    <xf numFmtId="4" fontId="4" fillId="35" borderId="83" xfId="85" applyNumberFormat="1" applyFont="1" applyFill="1" applyBorder="1" applyAlignment="1">
      <alignment horizontal="center" vertical="center"/>
    </xf>
    <xf numFmtId="164" fontId="4" fillId="35" borderId="83" xfId="85" applyNumberFormat="1" applyFont="1" applyFill="1" applyBorder="1" applyAlignment="1">
      <alignment horizontal="center" vertical="center"/>
    </xf>
    <xf numFmtId="4" fontId="4" fillId="35" borderId="44" xfId="85" applyNumberFormat="1" applyFont="1" applyFill="1" applyBorder="1" applyAlignment="1">
      <alignment horizontal="center" vertical="center"/>
    </xf>
    <xf numFmtId="164" fontId="4" fillId="35" borderId="44" xfId="85" applyNumberFormat="1" applyFont="1" applyFill="1" applyBorder="1" applyAlignment="1">
      <alignment horizontal="center" vertical="center"/>
    </xf>
    <xf numFmtId="4" fontId="4" fillId="35" borderId="76" xfId="85" applyNumberFormat="1" applyFont="1" applyFill="1" applyBorder="1" applyAlignment="1">
      <alignment horizontal="center" vertical="center"/>
    </xf>
    <xf numFmtId="164" fontId="4" fillId="35" borderId="76" xfId="85" applyNumberFormat="1" applyFont="1" applyFill="1" applyBorder="1" applyAlignment="1">
      <alignment horizontal="center" vertical="center"/>
    </xf>
    <xf numFmtId="0" fontId="4" fillId="35" borderId="41" xfId="121" applyFont="1" applyFill="1" applyBorder="1" applyAlignment="1">
      <alignment horizontal="center" vertical="center" wrapText="1"/>
    </xf>
    <xf numFmtId="0" fontId="4" fillId="35" borderId="90" xfId="121" applyFont="1" applyFill="1" applyBorder="1" applyAlignment="1">
      <alignment horizontal="center" vertical="center" wrapText="1"/>
    </xf>
    <xf numFmtId="164" fontId="4" fillId="0" borderId="41" xfId="85" applyNumberFormat="1" applyFill="1" applyBorder="1" applyAlignment="1">
      <alignment horizontal="right"/>
    </xf>
    <xf numFmtId="164" fontId="4" fillId="0" borderId="0" xfId="85" applyNumberFormat="1" applyFill="1" applyBorder="1" applyAlignment="1">
      <alignment horizontal="right"/>
    </xf>
    <xf numFmtId="164" fontId="4" fillId="0" borderId="0" xfId="85" applyNumberFormat="1" applyFill="1" applyAlignment="1">
      <alignment horizontal="right" vertical="center"/>
    </xf>
    <xf numFmtId="0" fontId="4" fillId="0" borderId="41" xfId="85" applyFill="1" applyBorder="1" applyAlignment="1">
      <alignment vertical="center"/>
    </xf>
    <xf numFmtId="0" fontId="4" fillId="0" borderId="0" xfId="85" applyFill="1" applyAlignment="1">
      <alignment vertical="center"/>
    </xf>
    <xf numFmtId="0" fontId="10" fillId="35" borderId="41" xfId="121" applyFont="1" applyFill="1" applyBorder="1" applyAlignment="1">
      <alignment horizontal="center" vertical="center" wrapText="1"/>
    </xf>
    <xf numFmtId="0" fontId="10" fillId="35" borderId="90" xfId="121" applyFont="1" applyFill="1" applyBorder="1" applyAlignment="1">
      <alignment horizontal="center" vertical="center" wrapText="1"/>
    </xf>
    <xf numFmtId="164" fontId="10" fillId="33" borderId="41" xfId="98" applyNumberFormat="1" applyFont="1" applyFill="1" applyBorder="1" applyAlignment="1" applyProtection="1">
      <alignment horizontal="right" vertical="center"/>
    </xf>
    <xf numFmtId="0" fontId="4" fillId="0" borderId="31" xfId="134" applyFont="1" applyFill="1" applyBorder="1" applyProtection="1"/>
    <xf numFmtId="0" fontId="4" fillId="0" borderId="32" xfId="134" applyFont="1" applyFill="1" applyBorder="1" applyProtection="1"/>
    <xf numFmtId="0" fontId="4" fillId="0" borderId="33" xfId="134" applyFont="1" applyFill="1" applyBorder="1" applyProtection="1"/>
    <xf numFmtId="0" fontId="4" fillId="0" borderId="34" xfId="134" applyFont="1" applyFill="1" applyBorder="1" applyProtection="1"/>
    <xf numFmtId="0" fontId="4" fillId="0" borderId="38" xfId="134" applyFont="1" applyFill="1" applyBorder="1" applyProtection="1"/>
    <xf numFmtId="0" fontId="4" fillId="0" borderId="25" xfId="134" applyFont="1" applyFill="1" applyBorder="1" applyProtection="1"/>
    <xf numFmtId="0" fontId="4" fillId="0" borderId="39" xfId="134" applyFont="1" applyFill="1" applyBorder="1" applyProtection="1"/>
    <xf numFmtId="14" fontId="4" fillId="0" borderId="40" xfId="134" applyNumberFormat="1" applyFont="1" applyFill="1" applyBorder="1" applyAlignment="1" applyProtection="1">
      <alignment horizontal="left"/>
    </xf>
    <xf numFmtId="0" fontId="31" fillId="0" borderId="0" xfId="85" applyFont="1"/>
    <xf numFmtId="0" fontId="4" fillId="0" borderId="0" xfId="132" applyFill="1" applyAlignment="1">
      <alignment vertical="center"/>
    </xf>
    <xf numFmtId="0" fontId="4" fillId="0" borderId="0" xfId="132" applyFill="1"/>
    <xf numFmtId="0" fontId="10" fillId="0" borderId="0" xfId="132" applyFont="1" applyFill="1" applyBorder="1" applyAlignment="1">
      <alignment horizontal="right" vertical="center"/>
    </xf>
    <xf numFmtId="0" fontId="8" fillId="0" borderId="0" xfId="132" applyFont="1" applyFill="1" applyBorder="1"/>
    <xf numFmtId="0" fontId="4" fillId="0" borderId="0" xfId="132" applyFont="1" applyFill="1" applyBorder="1" applyAlignment="1">
      <alignment vertical="center"/>
    </xf>
    <xf numFmtId="0" fontId="4" fillId="0" borderId="0" xfId="132" applyFill="1" applyBorder="1"/>
    <xf numFmtId="0" fontId="4" fillId="0" borderId="0" xfId="132" applyFont="1" applyFill="1" applyBorder="1" applyAlignment="1">
      <alignment horizontal="right" vertical="center"/>
    </xf>
    <xf numFmtId="0" fontId="10" fillId="0" borderId="0" xfId="132" applyFont="1" applyFill="1" applyBorder="1" applyAlignment="1">
      <alignment horizontal="center" vertical="center" wrapText="1"/>
    </xf>
    <xf numFmtId="0" fontId="4" fillId="0" borderId="41" xfId="132" applyFill="1" applyBorder="1" applyAlignment="1">
      <alignment horizontal="center" vertical="center"/>
    </xf>
    <xf numFmtId="0" fontId="4" fillId="0" borderId="9" xfId="132" applyFill="1" applyBorder="1" applyAlignment="1">
      <alignment horizontal="center" vertical="center"/>
    </xf>
    <xf numFmtId="0" fontId="4" fillId="0" borderId="83" xfId="132" applyFill="1" applyBorder="1" applyAlignment="1">
      <alignment horizontal="center" vertical="center"/>
    </xf>
    <xf numFmtId="0" fontId="4" fillId="0" borderId="27" xfId="132" applyFill="1" applyBorder="1" applyAlignment="1">
      <alignment horizontal="center" vertical="center"/>
    </xf>
    <xf numFmtId="0" fontId="4" fillId="0" borderId="70" xfId="132" applyFill="1" applyBorder="1" applyAlignment="1">
      <alignment horizontal="center" vertical="center"/>
    </xf>
    <xf numFmtId="0" fontId="4" fillId="0" borderId="56" xfId="132" applyFill="1" applyBorder="1" applyAlignment="1">
      <alignment horizontal="center" vertical="center"/>
    </xf>
    <xf numFmtId="0" fontId="4" fillId="0" borderId="0" xfId="132" applyFill="1" applyBorder="1" applyAlignment="1">
      <alignment horizontal="center"/>
    </xf>
    <xf numFmtId="0" fontId="4" fillId="0" borderId="42" xfId="132" applyFill="1" applyBorder="1" applyAlignment="1">
      <alignment horizontal="center"/>
    </xf>
    <xf numFmtId="0" fontId="4" fillId="0" borderId="18" xfId="132" applyFont="1" applyFill="1" applyBorder="1" applyAlignment="1">
      <alignment horizontal="left" vertical="center"/>
    </xf>
    <xf numFmtId="0" fontId="4" fillId="0" borderId="17" xfId="132" applyFont="1" applyFill="1" applyBorder="1" applyAlignment="1">
      <alignment horizontal="left" vertical="center"/>
    </xf>
    <xf numFmtId="0" fontId="4" fillId="0" borderId="44" xfId="132" applyFill="1" applyBorder="1" applyAlignment="1">
      <alignment horizontal="center"/>
    </xf>
    <xf numFmtId="0" fontId="4" fillId="0" borderId="21" xfId="132" applyFont="1" applyFill="1" applyBorder="1" applyAlignment="1">
      <alignment horizontal="left" vertical="center"/>
    </xf>
    <xf numFmtId="0" fontId="4" fillId="0" borderId="0" xfId="132" applyFont="1" applyFill="1" applyBorder="1" applyAlignment="1">
      <alignment horizontal="left" vertical="center"/>
    </xf>
    <xf numFmtId="0" fontId="4" fillId="0" borderId="43" xfId="132" applyFill="1" applyBorder="1" applyAlignment="1">
      <alignment horizontal="center"/>
    </xf>
    <xf numFmtId="0" fontId="4" fillId="0" borderId="22" xfId="132" applyFont="1" applyFill="1" applyBorder="1" applyAlignment="1">
      <alignment horizontal="left" vertical="center"/>
    </xf>
    <xf numFmtId="0" fontId="4" fillId="0" borderId="19" xfId="132" applyFont="1" applyFill="1" applyBorder="1" applyAlignment="1">
      <alignment horizontal="left" vertical="center"/>
    </xf>
    <xf numFmtId="0" fontId="4" fillId="0" borderId="2" xfId="132" applyFont="1" applyFill="1" applyBorder="1" applyAlignment="1">
      <alignment horizontal="left" vertical="center"/>
    </xf>
    <xf numFmtId="0" fontId="4" fillId="0" borderId="20" xfId="132" applyFont="1" applyFill="1" applyBorder="1" applyAlignment="1">
      <alignment horizontal="left" vertical="center"/>
    </xf>
    <xf numFmtId="0" fontId="4" fillId="0" borderId="23" xfId="132" applyFont="1" applyFill="1" applyBorder="1" applyAlignment="1">
      <alignment horizontal="left" vertical="center"/>
    </xf>
    <xf numFmtId="0" fontId="4" fillId="0" borderId="35" xfId="132" applyFont="1" applyFill="1" applyBorder="1" applyAlignment="1">
      <alignment vertical="center"/>
    </xf>
    <xf numFmtId="0" fontId="4" fillId="0" borderId="25" xfId="132" applyFont="1" applyFill="1" applyBorder="1" applyAlignment="1">
      <alignment horizontal="left" vertical="center"/>
    </xf>
    <xf numFmtId="0" fontId="4" fillId="0" borderId="44" xfId="132" applyFill="1" applyBorder="1" applyAlignment="1">
      <alignment horizontal="center" vertical="center"/>
    </xf>
    <xf numFmtId="0" fontId="4" fillId="0" borderId="40" xfId="132" applyFont="1" applyFill="1" applyBorder="1" applyAlignment="1">
      <alignment horizontal="left" vertical="center" wrapText="1" indent="1"/>
    </xf>
    <xf numFmtId="0" fontId="4" fillId="0" borderId="53" xfId="132" applyFont="1" applyFill="1" applyBorder="1" applyAlignment="1">
      <alignment horizontal="left" vertical="center" wrapText="1" indent="1"/>
    </xf>
    <xf numFmtId="0" fontId="10" fillId="0" borderId="44" xfId="132" applyFont="1" applyFill="1" applyBorder="1" applyAlignment="1">
      <alignment horizontal="center"/>
    </xf>
    <xf numFmtId="0" fontId="10" fillId="0" borderId="53" xfId="132" applyFont="1" applyFill="1" applyBorder="1" applyAlignment="1">
      <alignment horizontal="left" vertical="center" wrapText="1" indent="1"/>
    </xf>
    <xf numFmtId="0" fontId="4" fillId="0" borderId="0" xfId="132" applyFill="1" applyBorder="1" applyAlignment="1">
      <alignment vertical="center"/>
    </xf>
    <xf numFmtId="2" fontId="4" fillId="0" borderId="0" xfId="132" applyNumberFormat="1" applyFill="1" applyAlignment="1">
      <alignment vertical="center"/>
    </xf>
    <xf numFmtId="0" fontId="66" fillId="0" borderId="0" xfId="99" applyFont="1" applyProtection="1"/>
    <xf numFmtId="0" fontId="79" fillId="0" borderId="0" xfId="85" applyFont="1" applyProtection="1">
      <protection locked="0"/>
    </xf>
    <xf numFmtId="2" fontId="4" fillId="0" borderId="19" xfId="93" applyNumberFormat="1" applyFont="1" applyFill="1" applyBorder="1" applyAlignment="1" applyProtection="1">
      <alignment horizontal="left" indent="1"/>
    </xf>
    <xf numFmtId="164" fontId="4" fillId="0" borderId="35" xfId="93" applyNumberFormat="1" applyFont="1" applyFill="1" applyBorder="1" applyAlignment="1" applyProtection="1">
      <alignment horizontal="right"/>
    </xf>
    <xf numFmtId="0" fontId="4" fillId="0" borderId="53" xfId="104" applyFont="1" applyFill="1" applyBorder="1" applyAlignment="1" applyProtection="1">
      <alignment horizontal="left" indent="1"/>
      <protection locked="0"/>
    </xf>
    <xf numFmtId="0" fontId="4" fillId="0" borderId="2" xfId="93" applyFont="1" applyFill="1" applyBorder="1" applyProtection="1">
      <protection locked="0"/>
    </xf>
    <xf numFmtId="0" fontId="4" fillId="0" borderId="2" xfId="93" applyFont="1" applyFill="1" applyBorder="1" applyAlignment="1" applyProtection="1">
      <alignment horizontal="left" indent="1"/>
      <protection locked="0"/>
    </xf>
    <xf numFmtId="0" fontId="4" fillId="0" borderId="22" xfId="93" applyFont="1" applyFill="1" applyBorder="1" applyAlignment="1" applyProtection="1">
      <alignment horizontal="left" indent="6"/>
      <protection locked="0"/>
    </xf>
    <xf numFmtId="0" fontId="4" fillId="0" borderId="0" xfId="93" applyFont="1" applyFill="1" applyBorder="1" applyAlignment="1" applyProtection="1">
      <alignment horizontal="left" indent="1"/>
    </xf>
    <xf numFmtId="164" fontId="4" fillId="0" borderId="0" xfId="85" applyNumberFormat="1" applyProtection="1">
      <protection locked="0"/>
    </xf>
    <xf numFmtId="164" fontId="10" fillId="33" borderId="24" xfId="98" applyNumberFormat="1" applyFont="1" applyFill="1" applyBorder="1"/>
    <xf numFmtId="164" fontId="4" fillId="0" borderId="17" xfId="103" applyNumberFormat="1" applyFont="1" applyFill="1" applyBorder="1" applyAlignment="1" applyProtection="1">
      <alignment horizontal="right"/>
      <protection locked="0"/>
    </xf>
    <xf numFmtId="164" fontId="4" fillId="0" borderId="4" xfId="122" applyNumberFormat="1" applyFont="1" applyFill="1" applyBorder="1" applyAlignment="1" applyProtection="1">
      <alignment horizontal="right"/>
      <protection locked="0"/>
    </xf>
    <xf numFmtId="164" fontId="4" fillId="0" borderId="4" xfId="122" applyNumberFormat="1" applyFont="1" applyFill="1" applyBorder="1" applyProtection="1">
      <protection locked="0"/>
    </xf>
    <xf numFmtId="0" fontId="10" fillId="0" borderId="41" xfId="132" applyFont="1" applyFill="1" applyBorder="1" applyAlignment="1">
      <alignment vertical="center"/>
    </xf>
    <xf numFmtId="164" fontId="4" fillId="35" borderId="43" xfId="98" applyNumberFormat="1" applyFont="1" applyFill="1" applyBorder="1" applyAlignment="1">
      <alignment horizontal="center"/>
    </xf>
    <xf numFmtId="164" fontId="4" fillId="35" borderId="2" xfId="98" applyNumberFormat="1" applyFont="1" applyFill="1" applyBorder="1" applyAlignment="1">
      <alignment horizontal="center"/>
    </xf>
    <xf numFmtId="164" fontId="4" fillId="35" borderId="50" xfId="98" applyNumberFormat="1" applyFont="1" applyFill="1" applyBorder="1" applyAlignment="1">
      <alignment horizontal="center"/>
    </xf>
    <xf numFmtId="164" fontId="4" fillId="35" borderId="52" xfId="98" applyNumberFormat="1" applyFont="1" applyFill="1" applyBorder="1" applyAlignment="1">
      <alignment horizontal="center"/>
    </xf>
    <xf numFmtId="164" fontId="4" fillId="35" borderId="44" xfId="98" applyNumberFormat="1" applyFont="1" applyFill="1" applyBorder="1" applyAlignment="1">
      <alignment horizontal="center"/>
    </xf>
    <xf numFmtId="164" fontId="4" fillId="35" borderId="23" xfId="98" applyNumberFormat="1" applyFont="1" applyFill="1" applyBorder="1" applyAlignment="1">
      <alignment horizontal="center"/>
    </xf>
    <xf numFmtId="164" fontId="4" fillId="35" borderId="27" xfId="98" applyNumberFormat="1" applyFont="1" applyFill="1" applyBorder="1" applyAlignment="1">
      <alignment horizontal="center"/>
    </xf>
    <xf numFmtId="164" fontId="4" fillId="35" borderId="90" xfId="98" applyNumberFormat="1" applyFont="1" applyFill="1" applyBorder="1" applyAlignment="1">
      <alignment horizontal="center"/>
    </xf>
    <xf numFmtId="0" fontId="10" fillId="35" borderId="58" xfId="98" applyFont="1" applyFill="1" applyBorder="1" applyAlignment="1">
      <alignment horizontal="center"/>
    </xf>
    <xf numFmtId="0" fontId="10" fillId="35" borderId="63" xfId="98" applyFont="1" applyFill="1" applyBorder="1" applyAlignment="1">
      <alignment horizontal="center"/>
    </xf>
    <xf numFmtId="0" fontId="10" fillId="35" borderId="57" xfId="98" applyFont="1" applyFill="1" applyBorder="1" applyAlignment="1">
      <alignment horizontal="center"/>
    </xf>
    <xf numFmtId="0" fontId="10" fillId="35" borderId="86" xfId="98" applyFont="1" applyFill="1" applyBorder="1" applyAlignment="1">
      <alignment horizontal="center"/>
    </xf>
    <xf numFmtId="3" fontId="14" fillId="0" borderId="34" xfId="127" applyNumberFormat="1" applyFont="1" applyFill="1" applyBorder="1" applyAlignment="1" applyProtection="1">
      <alignment horizontal="center"/>
      <protection locked="0"/>
    </xf>
    <xf numFmtId="3" fontId="14" fillId="0" borderId="63" xfId="127" applyNumberFormat="1" applyFont="1" applyFill="1" applyBorder="1" applyAlignment="1" applyProtection="1">
      <alignment horizontal="center"/>
      <protection locked="0"/>
    </xf>
    <xf numFmtId="3" fontId="14" fillId="0" borderId="73" xfId="127" applyNumberFormat="1" applyFont="1" applyFill="1" applyBorder="1" applyAlignment="1" applyProtection="1">
      <alignment horizontal="center"/>
      <protection locked="0"/>
    </xf>
    <xf numFmtId="0" fontId="14" fillId="32" borderId="68" xfId="127" applyFont="1" applyFill="1" applyBorder="1" applyAlignment="1" applyProtection="1">
      <alignment horizontal="center"/>
    </xf>
    <xf numFmtId="1" fontId="10" fillId="0" borderId="42" xfId="124" applyNumberFormat="1" applyFont="1" applyFill="1" applyBorder="1" applyAlignment="1" applyProtection="1">
      <alignment horizontal="center" vertical="center" wrapText="1"/>
    </xf>
    <xf numFmtId="1" fontId="10" fillId="0" borderId="17" xfId="124" applyNumberFormat="1" applyFont="1" applyFill="1" applyBorder="1" applyAlignment="1" applyProtection="1">
      <alignment horizontal="center" vertical="center" wrapText="1"/>
    </xf>
    <xf numFmtId="1" fontId="10" fillId="0" borderId="41" xfId="132" applyNumberFormat="1" applyFont="1" applyFill="1" applyBorder="1" applyAlignment="1">
      <alignment horizontal="center" vertical="center"/>
    </xf>
    <xf numFmtId="1" fontId="10" fillId="0" borderId="41" xfId="112" applyNumberFormat="1" applyFont="1" applyFill="1" applyBorder="1" applyAlignment="1" applyProtection="1">
      <alignment horizontal="center" vertical="center"/>
      <protection locked="0"/>
    </xf>
    <xf numFmtId="0" fontId="5" fillId="0" borderId="25" xfId="122" applyFont="1" applyFill="1" applyBorder="1" applyProtection="1">
      <protection locked="0"/>
    </xf>
    <xf numFmtId="0" fontId="5" fillId="0" borderId="0" xfId="122" applyFont="1" applyFill="1" applyProtection="1">
      <protection locked="0"/>
    </xf>
    <xf numFmtId="164" fontId="4" fillId="0" borderId="26" xfId="122" applyNumberFormat="1" applyFont="1" applyFill="1" applyBorder="1" applyAlignment="1" applyProtection="1">
      <alignment horizontal="right"/>
      <protection locked="0"/>
    </xf>
    <xf numFmtId="164" fontId="4" fillId="0" borderId="71" xfId="122" applyNumberFormat="1" applyFont="1" applyFill="1" applyBorder="1" applyAlignment="1" applyProtection="1">
      <alignment horizontal="right"/>
      <protection locked="0"/>
    </xf>
    <xf numFmtId="164" fontId="4" fillId="0" borderId="77" xfId="122" applyNumberFormat="1" applyFont="1" applyFill="1" applyBorder="1" applyAlignment="1" applyProtection="1">
      <alignment horizontal="right"/>
      <protection locked="0"/>
    </xf>
    <xf numFmtId="14" fontId="4" fillId="0" borderId="0" xfId="124" applyNumberFormat="1" applyFont="1" applyFill="1" applyBorder="1" applyAlignment="1" applyProtection="1">
      <alignment horizontal="left"/>
      <protection locked="0"/>
    </xf>
    <xf numFmtId="3" fontId="3" fillId="0" borderId="63" xfId="127" applyNumberFormat="1" applyFont="1" applyFill="1" applyBorder="1" applyAlignment="1" applyProtection="1">
      <alignment horizontal="center"/>
    </xf>
    <xf numFmtId="0" fontId="4" fillId="0" borderId="0" xfId="102" applyProtection="1">
      <protection locked="0"/>
    </xf>
    <xf numFmtId="164" fontId="4" fillId="0" borderId="0" xfId="122" applyNumberFormat="1" applyFont="1" applyFill="1" applyBorder="1" applyProtection="1">
      <protection locked="0"/>
    </xf>
    <xf numFmtId="164" fontId="4" fillId="34" borderId="69" xfId="125" applyNumberFormat="1" applyFont="1" applyFill="1" applyBorder="1" applyAlignment="1" applyProtection="1">
      <alignment horizontal="right" vertical="center" wrapText="1"/>
    </xf>
    <xf numFmtId="164" fontId="4" fillId="34" borderId="53" xfId="125" applyNumberFormat="1" applyFont="1" applyFill="1" applyBorder="1" applyAlignment="1" applyProtection="1">
      <alignment horizontal="right" vertical="center" wrapText="1"/>
    </xf>
    <xf numFmtId="164" fontId="4" fillId="36" borderId="51" xfId="122" applyNumberFormat="1" applyFont="1" applyFill="1" applyBorder="1" applyAlignment="1" applyProtection="1">
      <alignment horizontal="right"/>
      <protection locked="0"/>
    </xf>
    <xf numFmtId="164" fontId="4" fillId="0" borderId="0" xfId="122" applyNumberFormat="1" applyFont="1" applyFill="1" applyProtection="1">
      <protection locked="0"/>
    </xf>
    <xf numFmtId="0" fontId="4" fillId="0" borderId="0" xfId="102"/>
    <xf numFmtId="164" fontId="4" fillId="0" borderId="51" xfId="97" applyNumberFormat="1" applyFont="1" applyFill="1" applyBorder="1" applyProtection="1">
      <protection locked="0"/>
    </xf>
    <xf numFmtId="164" fontId="4" fillId="0" borderId="58" xfId="97" applyNumberFormat="1" applyFont="1" applyFill="1" applyBorder="1" applyProtection="1">
      <protection locked="0"/>
    </xf>
    <xf numFmtId="3" fontId="4" fillId="0" borderId="51" xfId="97" applyNumberFormat="1" applyFont="1" applyFill="1" applyBorder="1" applyProtection="1">
      <protection locked="0"/>
    </xf>
    <xf numFmtId="3" fontId="4" fillId="0" borderId="45" xfId="97" applyNumberFormat="1" applyFont="1" applyFill="1" applyBorder="1" applyProtection="1">
      <protection locked="0"/>
    </xf>
    <xf numFmtId="0" fontId="4" fillId="0" borderId="31" xfId="136" applyFont="1" applyFill="1" applyBorder="1" applyProtection="1">
      <protection locked="0"/>
    </xf>
    <xf numFmtId="0" fontId="4" fillId="0" borderId="32" xfId="136" applyFont="1" applyFill="1" applyBorder="1" applyProtection="1">
      <protection locked="0"/>
    </xf>
    <xf numFmtId="0" fontId="4" fillId="0" borderId="33" xfId="136" applyFont="1" applyFill="1" applyBorder="1" applyProtection="1">
      <protection locked="0"/>
    </xf>
    <xf numFmtId="0" fontId="4" fillId="0" borderId="34" xfId="136" applyFont="1" applyFill="1" applyBorder="1" applyProtection="1">
      <protection locked="0"/>
    </xf>
    <xf numFmtId="0" fontId="0" fillId="0" borderId="35" xfId="106" applyFont="1" applyFill="1" applyBorder="1" applyAlignment="1" applyProtection="1">
      <protection locked="0"/>
    </xf>
    <xf numFmtId="0" fontId="4" fillId="0" borderId="36" xfId="135" applyFont="1" applyFill="1" applyBorder="1" applyProtection="1">
      <protection locked="0"/>
    </xf>
    <xf numFmtId="0" fontId="0" fillId="0" borderId="0" xfId="135" applyFont="1" applyFill="1" applyBorder="1" applyProtection="1">
      <protection locked="0"/>
    </xf>
    <xf numFmtId="0" fontId="0" fillId="0" borderId="37" xfId="135" applyFont="1" applyFill="1" applyBorder="1" applyProtection="1">
      <protection locked="0"/>
    </xf>
    <xf numFmtId="3" fontId="4" fillId="0" borderId="35" xfId="106" applyNumberFormat="1" applyFont="1" applyFill="1" applyBorder="1" applyAlignment="1" applyProtection="1">
      <alignment horizontal="left"/>
      <protection locked="0"/>
    </xf>
    <xf numFmtId="3" fontId="4" fillId="0" borderId="0" xfId="106" applyNumberFormat="1" applyFont="1" applyFill="1" applyBorder="1" applyAlignment="1" applyProtection="1">
      <protection locked="0"/>
    </xf>
    <xf numFmtId="0" fontId="4" fillId="0" borderId="37" xfId="135" applyFont="1" applyFill="1" applyBorder="1" applyProtection="1">
      <protection locked="0"/>
    </xf>
    <xf numFmtId="0" fontId="4" fillId="0" borderId="38" xfId="135" applyFont="1" applyFill="1" applyBorder="1" applyProtection="1">
      <protection locked="0"/>
    </xf>
    <xf numFmtId="0" fontId="4" fillId="0" borderId="25" xfId="135" applyFont="1" applyFill="1" applyBorder="1" applyProtection="1">
      <protection locked="0"/>
    </xf>
    <xf numFmtId="0" fontId="4" fillId="0" borderId="39" xfId="135" applyFont="1" applyFill="1" applyBorder="1" applyProtection="1">
      <protection locked="0"/>
    </xf>
    <xf numFmtId="14" fontId="4" fillId="0" borderId="40" xfId="135" applyNumberFormat="1" applyFont="1" applyFill="1" applyBorder="1" applyAlignment="1" applyProtection="1">
      <alignment horizontal="left"/>
      <protection locked="0"/>
    </xf>
    <xf numFmtId="0" fontId="4" fillId="0" borderId="0" xfId="135" applyFont="1" applyFill="1" applyBorder="1" applyProtection="1">
      <protection locked="0"/>
    </xf>
    <xf numFmtId="0" fontId="4" fillId="0" borderId="0" xfId="102" applyProtection="1"/>
    <xf numFmtId="0" fontId="4" fillId="0" borderId="0" xfId="87"/>
    <xf numFmtId="0" fontId="4" fillId="0" borderId="0" xfId="87" applyFont="1" applyFill="1" applyProtection="1"/>
    <xf numFmtId="0" fontId="4" fillId="0" borderId="0" xfId="87" applyFill="1" applyProtection="1"/>
    <xf numFmtId="0" fontId="4" fillId="0" borderId="0" xfId="87" applyFill="1"/>
    <xf numFmtId="0" fontId="4" fillId="0" borderId="0" xfId="88"/>
    <xf numFmtId="164" fontId="14" fillId="0" borderId="45" xfId="127" applyNumberFormat="1" applyFont="1" applyFill="1" applyBorder="1" applyProtection="1"/>
    <xf numFmtId="164" fontId="6" fillId="33" borderId="30" xfId="127" applyNumberFormat="1" applyFont="1" applyFill="1" applyBorder="1" applyProtection="1"/>
    <xf numFmtId="3" fontId="7" fillId="33" borderId="41" xfId="127" applyNumberFormat="1" applyFont="1" applyFill="1" applyBorder="1" applyAlignment="1" applyProtection="1">
      <alignment horizontal="center"/>
    </xf>
    <xf numFmtId="0" fontId="77" fillId="0" borderId="0" xfId="92"/>
    <xf numFmtId="0" fontId="81" fillId="0" borderId="0" xfId="92" applyFont="1"/>
    <xf numFmtId="0" fontId="81" fillId="0" borderId="0" xfId="92" applyFont="1" applyAlignment="1">
      <alignment horizontal="center"/>
    </xf>
    <xf numFmtId="0" fontId="10" fillId="0" borderId="0" xfId="114" applyFont="1" applyFill="1" applyProtection="1">
      <protection locked="0"/>
    </xf>
    <xf numFmtId="0" fontId="10" fillId="0" borderId="0" xfId="126" applyFont="1" applyFill="1" applyAlignment="1" applyProtection="1">
      <alignment horizontal="right" vertical="center"/>
      <protection locked="0"/>
    </xf>
    <xf numFmtId="49" fontId="10" fillId="0" borderId="41" xfId="126" applyNumberFormat="1" applyFont="1" applyFill="1" applyBorder="1" applyAlignment="1" applyProtection="1">
      <alignment vertical="center"/>
      <protection locked="0"/>
    </xf>
    <xf numFmtId="1" fontId="10" fillId="0" borderId="41" xfId="126" applyNumberFormat="1" applyFont="1" applyFill="1" applyBorder="1" applyAlignment="1" applyProtection="1">
      <alignment horizontal="center" vertical="center"/>
      <protection locked="0"/>
    </xf>
    <xf numFmtId="0" fontId="8" fillId="0" borderId="0" xfId="126" applyFont="1" applyFill="1" applyAlignment="1" applyProtection="1">
      <alignment vertical="center"/>
      <protection locked="0"/>
    </xf>
    <xf numFmtId="0" fontId="10" fillId="0" borderId="0" xfId="113" applyFont="1" applyFill="1" applyProtection="1">
      <protection locked="0"/>
    </xf>
    <xf numFmtId="0" fontId="10" fillId="0" borderId="0" xfId="114" applyFont="1" applyFill="1" applyAlignment="1" applyProtection="1">
      <alignment horizontal="center"/>
      <protection locked="0"/>
    </xf>
    <xf numFmtId="0" fontId="10" fillId="0" borderId="0" xfId="128" applyFont="1" applyFill="1" applyProtection="1">
      <protection locked="0"/>
    </xf>
    <xf numFmtId="0" fontId="10" fillId="0" borderId="0" xfId="113" applyFont="1" applyFill="1" applyAlignment="1" applyProtection="1">
      <alignment horizontal="center"/>
      <protection locked="0"/>
    </xf>
    <xf numFmtId="0" fontId="82" fillId="0" borderId="0" xfId="92" applyFont="1" applyAlignment="1">
      <alignment vertical="center"/>
    </xf>
    <xf numFmtId="1" fontId="10" fillId="0" borderId="27" xfId="8" applyFont="1" applyFill="1" applyBorder="1" applyAlignment="1" applyProtection="1">
      <alignment horizontal="center" vertical="center"/>
      <protection locked="0"/>
    </xf>
    <xf numFmtId="1" fontId="10" fillId="0" borderId="70" xfId="8" applyFont="1" applyFill="1" applyBorder="1" applyAlignment="1" applyProtection="1">
      <alignment horizontal="center" vertical="center"/>
      <protection locked="0"/>
    </xf>
    <xf numFmtId="1" fontId="10" fillId="0" borderId="56" xfId="8" applyFont="1" applyFill="1" applyBorder="1" applyAlignment="1" applyProtection="1">
      <alignment horizontal="center" vertical="center"/>
      <protection locked="0"/>
    </xf>
    <xf numFmtId="0" fontId="69" fillId="0" borderId="41" xfId="92" applyFont="1" applyBorder="1" applyAlignment="1">
      <alignment horizontal="center" vertical="center"/>
    </xf>
    <xf numFmtId="0" fontId="69" fillId="0" borderId="31" xfId="92" applyFont="1" applyBorder="1" applyAlignment="1">
      <alignment horizontal="center" vertical="center"/>
    </xf>
    <xf numFmtId="0" fontId="69" fillId="0" borderId="66" xfId="92" applyFont="1" applyBorder="1" applyAlignment="1">
      <alignment horizontal="center" vertical="center"/>
    </xf>
    <xf numFmtId="0" fontId="69" fillId="0" borderId="67" xfId="92" applyFont="1" applyBorder="1" applyAlignment="1">
      <alignment horizontal="center" vertical="center"/>
    </xf>
    <xf numFmtId="1" fontId="4" fillId="0" borderId="27" xfId="8" applyFont="1" applyFill="1" applyBorder="1" applyAlignment="1" applyProtection="1">
      <alignment horizontal="center" vertical="center"/>
      <protection locked="0"/>
    </xf>
    <xf numFmtId="1" fontId="4" fillId="0" borderId="70" xfId="8" applyFont="1" applyFill="1" applyBorder="1" applyAlignment="1" applyProtection="1">
      <alignment horizontal="center" vertical="center"/>
      <protection locked="0"/>
    </xf>
    <xf numFmtId="1" fontId="4" fillId="0" borderId="56" xfId="8" applyFont="1" applyFill="1" applyBorder="1" applyAlignment="1" applyProtection="1">
      <alignment horizontal="center" vertical="center"/>
      <protection locked="0"/>
    </xf>
    <xf numFmtId="0" fontId="4" fillId="0" borderId="57" xfId="92" applyFont="1" applyBorder="1" applyAlignment="1">
      <alignment horizontal="center" vertical="center"/>
    </xf>
    <xf numFmtId="0" fontId="4" fillId="0" borderId="51" xfId="92" applyFont="1" applyBorder="1" applyAlignment="1">
      <alignment horizontal="center" vertical="center"/>
    </xf>
    <xf numFmtId="0" fontId="4" fillId="0" borderId="45" xfId="92" applyFont="1" applyBorder="1" applyAlignment="1">
      <alignment horizontal="center" vertical="center"/>
    </xf>
    <xf numFmtId="0" fontId="10" fillId="0" borderId="0" xfId="113" applyFont="1" applyProtection="1"/>
    <xf numFmtId="0" fontId="68" fillId="0" borderId="0" xfId="113" applyFont="1" applyProtection="1"/>
    <xf numFmtId="0" fontId="69" fillId="0" borderId="19" xfId="126" applyFont="1" applyFill="1" applyBorder="1" applyAlignment="1" applyProtection="1">
      <protection locked="0"/>
    </xf>
    <xf numFmtId="0" fontId="69" fillId="0" borderId="2" xfId="126" applyFont="1" applyFill="1" applyBorder="1" applyAlignment="1" applyProtection="1">
      <protection locked="0"/>
    </xf>
    <xf numFmtId="0" fontId="69" fillId="0" borderId="2" xfId="126" applyFont="1" applyFill="1" applyBorder="1" applyAlignment="1" applyProtection="1">
      <alignment horizontal="center"/>
      <protection locked="0"/>
    </xf>
    <xf numFmtId="0" fontId="69" fillId="0" borderId="33" xfId="126" applyFont="1" applyFill="1" applyBorder="1" applyAlignment="1" applyProtection="1">
      <protection locked="0"/>
    </xf>
    <xf numFmtId="0" fontId="69" fillId="0" borderId="34" xfId="126" applyFont="1" applyFill="1" applyBorder="1" applyAlignment="1" applyProtection="1">
      <protection locked="0"/>
    </xf>
    <xf numFmtId="0" fontId="69" fillId="0" borderId="84" xfId="126" applyFont="1" applyFill="1" applyBorder="1" applyAlignment="1" applyProtection="1">
      <protection locked="0"/>
    </xf>
    <xf numFmtId="0" fontId="69" fillId="0" borderId="52" xfId="126" applyFont="1" applyFill="1" applyBorder="1" applyAlignment="1" applyProtection="1">
      <protection locked="0"/>
    </xf>
    <xf numFmtId="0" fontId="69" fillId="0" borderId="52" xfId="126" applyFont="1" applyFill="1" applyBorder="1" applyAlignment="1" applyProtection="1">
      <alignment horizontal="center"/>
      <protection locked="0"/>
    </xf>
    <xf numFmtId="0" fontId="69" fillId="0" borderId="78" xfId="126" applyFont="1" applyFill="1" applyBorder="1" applyAlignment="1" applyProtection="1">
      <protection locked="0"/>
    </xf>
    <xf numFmtId="0" fontId="69" fillId="0" borderId="74" xfId="126" applyFont="1" applyFill="1" applyBorder="1" applyAlignment="1" applyProtection="1">
      <protection locked="0"/>
    </xf>
    <xf numFmtId="0" fontId="69" fillId="0" borderId="75" xfId="126" applyFont="1" applyFill="1" applyBorder="1" applyAlignment="1" applyProtection="1">
      <protection locked="0"/>
    </xf>
    <xf numFmtId="0" fontId="69" fillId="0" borderId="45" xfId="114" applyFont="1" applyFill="1" applyBorder="1" applyAlignment="1" applyProtection="1">
      <alignment horizontal="center" vertical="center" wrapText="1"/>
      <protection locked="0"/>
    </xf>
    <xf numFmtId="0" fontId="69" fillId="0" borderId="69" xfId="114" applyFont="1" applyFill="1" applyBorder="1" applyAlignment="1" applyProtection="1">
      <alignment horizontal="center" vertical="center" wrapText="1"/>
      <protection locked="0"/>
    </xf>
    <xf numFmtId="0" fontId="69" fillId="0" borderId="47" xfId="114" applyFont="1" applyFill="1" applyBorder="1" applyAlignment="1" applyProtection="1">
      <alignment horizontal="center" vertical="center"/>
      <protection locked="0"/>
    </xf>
    <xf numFmtId="0" fontId="69" fillId="0" borderId="92" xfId="113" applyFont="1" applyFill="1" applyBorder="1" applyAlignment="1" applyProtection="1">
      <alignment horizontal="center" vertical="center" wrapText="1"/>
      <protection locked="0"/>
    </xf>
    <xf numFmtId="0" fontId="69" fillId="0" borderId="55" xfId="113" applyFont="1" applyFill="1" applyBorder="1" applyAlignment="1" applyProtection="1">
      <alignment horizontal="center" vertical="center" wrapText="1"/>
      <protection locked="0"/>
    </xf>
    <xf numFmtId="0" fontId="69" fillId="0" borderId="35" xfId="105" applyFont="1" applyFill="1" applyBorder="1" applyAlignment="1" applyProtection="1">
      <protection locked="0"/>
    </xf>
    <xf numFmtId="0" fontId="69" fillId="0" borderId="0" xfId="140" applyFont="1" applyFill="1" applyBorder="1" applyProtection="1">
      <protection locked="0"/>
    </xf>
    <xf numFmtId="0" fontId="4" fillId="0" borderId="0" xfId="113" applyFont="1" applyBorder="1" applyAlignment="1" applyProtection="1">
      <alignment horizontal="center"/>
    </xf>
    <xf numFmtId="0" fontId="4" fillId="0" borderId="36" xfId="113" applyFont="1" applyBorder="1" applyProtection="1"/>
    <xf numFmtId="0" fontId="69" fillId="0" borderId="82" xfId="140" applyFont="1" applyFill="1" applyBorder="1" applyProtection="1">
      <protection locked="0"/>
    </xf>
    <xf numFmtId="0" fontId="4" fillId="0" borderId="0" xfId="113" applyFont="1" applyBorder="1" applyProtection="1"/>
    <xf numFmtId="0" fontId="4" fillId="0" borderId="37" xfId="113" applyFont="1" applyBorder="1" applyProtection="1"/>
    <xf numFmtId="0" fontId="68" fillId="0" borderId="49" xfId="113" applyFont="1" applyFill="1" applyBorder="1" applyAlignment="1" applyProtection="1">
      <alignment vertical="center"/>
      <protection locked="0"/>
    </xf>
    <xf numFmtId="164" fontId="68" fillId="0" borderId="58" xfId="3" applyNumberFormat="1" applyFont="1" applyFill="1" applyBorder="1" applyAlignment="1" applyProtection="1">
      <alignment horizontal="right" vertical="center"/>
      <protection locked="0"/>
    </xf>
    <xf numFmtId="164" fontId="68" fillId="0" borderId="71" xfId="3" applyNumberFormat="1" applyFont="1" applyFill="1" applyBorder="1" applyAlignment="1" applyProtection="1">
      <alignment horizontal="right" vertical="center"/>
      <protection locked="0"/>
    </xf>
    <xf numFmtId="164" fontId="68" fillId="0" borderId="63" xfId="114" applyNumberFormat="1" applyFont="1" applyFill="1" applyBorder="1" applyAlignment="1" applyProtection="1">
      <alignment vertical="center"/>
      <protection locked="0"/>
    </xf>
    <xf numFmtId="3" fontId="68" fillId="0" borderId="59" xfId="113" applyNumberFormat="1" applyFont="1" applyFill="1" applyBorder="1" applyAlignment="1" applyProtection="1">
      <alignment vertical="center"/>
      <protection locked="0"/>
    </xf>
    <xf numFmtId="164" fontId="68" fillId="0" borderId="63" xfId="113" applyNumberFormat="1" applyFont="1" applyFill="1" applyBorder="1" applyAlignment="1" applyProtection="1">
      <alignment vertical="center"/>
      <protection locked="0"/>
    </xf>
    <xf numFmtId="3" fontId="69" fillId="0" borderId="35" xfId="117" applyNumberFormat="1" applyFont="1" applyFill="1" applyBorder="1" applyAlignment="1" applyProtection="1">
      <alignment horizontal="left"/>
      <protection locked="0"/>
    </xf>
    <xf numFmtId="3" fontId="69" fillId="0" borderId="82" xfId="117" applyNumberFormat="1" applyFont="1" applyFill="1" applyBorder="1" applyAlignment="1" applyProtection="1">
      <protection locked="0"/>
    </xf>
    <xf numFmtId="0" fontId="68" fillId="0" borderId="50" xfId="113" applyFont="1" applyFill="1" applyBorder="1" applyAlignment="1" applyProtection="1">
      <alignment vertical="center"/>
      <protection locked="0"/>
    </xf>
    <xf numFmtId="164" fontId="68" fillId="0" borderId="45" xfId="3" applyNumberFormat="1" applyFont="1" applyFill="1" applyBorder="1" applyAlignment="1" applyProtection="1">
      <alignment horizontal="right" vertical="center"/>
      <protection locked="0"/>
    </xf>
    <xf numFmtId="164" fontId="68" fillId="0" borderId="69" xfId="3" applyNumberFormat="1" applyFont="1" applyFill="1" applyBorder="1" applyAlignment="1" applyProtection="1">
      <alignment horizontal="right" vertical="center"/>
      <protection locked="0"/>
    </xf>
    <xf numFmtId="164" fontId="68" fillId="0" borderId="47" xfId="3" applyNumberFormat="1" applyFont="1" applyFill="1" applyBorder="1" applyAlignment="1" applyProtection="1">
      <alignment horizontal="right" vertical="center"/>
      <protection locked="0"/>
    </xf>
    <xf numFmtId="3" fontId="68" fillId="0" borderId="48" xfId="113" applyNumberFormat="1" applyFont="1" applyFill="1" applyBorder="1" applyAlignment="1" applyProtection="1">
      <alignment vertical="center"/>
      <protection locked="0"/>
    </xf>
    <xf numFmtId="164" fontId="68" fillId="0" borderId="47" xfId="113" applyNumberFormat="1" applyFont="1" applyFill="1" applyBorder="1" applyAlignment="1" applyProtection="1">
      <alignment vertical="center"/>
      <protection locked="0"/>
    </xf>
    <xf numFmtId="0" fontId="69" fillId="0" borderId="30" xfId="126" applyFont="1" applyFill="1" applyBorder="1" applyAlignment="1" applyProtection="1">
      <alignment horizontal="left"/>
      <protection locked="0"/>
    </xf>
    <xf numFmtId="0" fontId="69" fillId="0" borderId="25" xfId="140" applyFont="1" applyFill="1" applyBorder="1" applyProtection="1">
      <protection locked="0"/>
    </xf>
    <xf numFmtId="0" fontId="4" fillId="0" borderId="25" xfId="113" applyFont="1" applyBorder="1" applyAlignment="1" applyProtection="1">
      <alignment horizontal="center"/>
    </xf>
    <xf numFmtId="0" fontId="4" fillId="0" borderId="38" xfId="113" applyFont="1" applyBorder="1" applyProtection="1"/>
    <xf numFmtId="0" fontId="69" fillId="0" borderId="60" xfId="140" applyFont="1" applyFill="1" applyBorder="1" applyProtection="1">
      <protection locked="0"/>
    </xf>
    <xf numFmtId="0" fontId="4" fillId="0" borderId="25" xfId="113" applyFont="1" applyBorder="1" applyProtection="1"/>
    <xf numFmtId="0" fontId="4" fillId="0" borderId="39" xfId="113" applyFont="1" applyBorder="1" applyProtection="1"/>
    <xf numFmtId="0" fontId="68" fillId="0" borderId="41" xfId="113" applyFont="1" applyFill="1" applyBorder="1" applyAlignment="1" applyProtection="1">
      <alignment vertical="center"/>
      <protection locked="0"/>
    </xf>
    <xf numFmtId="0" fontId="79" fillId="0" borderId="25" xfId="113" applyFont="1" applyBorder="1" applyProtection="1"/>
    <xf numFmtId="0" fontId="83" fillId="0" borderId="25" xfId="126" applyFont="1" applyFill="1" applyBorder="1" applyAlignment="1" applyProtection="1">
      <alignment horizontal="center"/>
      <protection locked="0"/>
    </xf>
    <xf numFmtId="14" fontId="83" fillId="0" borderId="39" xfId="117" applyNumberFormat="1" applyFont="1" applyFill="1" applyBorder="1" applyAlignment="1" applyProtection="1">
      <alignment horizontal="left" vertical="center"/>
      <protection locked="0"/>
    </xf>
    <xf numFmtId="0" fontId="79" fillId="0" borderId="0" xfId="113" applyFont="1" applyProtection="1"/>
    <xf numFmtId="14" fontId="83" fillId="0" borderId="0" xfId="117" applyNumberFormat="1" applyFont="1" applyFill="1" applyBorder="1" applyAlignment="1" applyProtection="1">
      <alignment vertical="center"/>
      <protection locked="0"/>
    </xf>
    <xf numFmtId="0" fontId="83" fillId="0" borderId="0" xfId="113" applyFont="1" applyFill="1" applyProtection="1">
      <protection locked="0"/>
    </xf>
    <xf numFmtId="0" fontId="83" fillId="0" borderId="0" xfId="113" applyFont="1" applyProtection="1">
      <protection locked="0"/>
    </xf>
    <xf numFmtId="0" fontId="83" fillId="0" borderId="0" xfId="113" applyFont="1" applyProtection="1"/>
    <xf numFmtId="0" fontId="71" fillId="0" borderId="0" xfId="113" applyFont="1" applyProtection="1"/>
    <xf numFmtId="164" fontId="4" fillId="0" borderId="0" xfId="103" applyNumberFormat="1" applyFont="1" applyFill="1" applyBorder="1" applyAlignment="1" applyProtection="1">
      <alignment vertical="center"/>
      <protection locked="0"/>
    </xf>
    <xf numFmtId="164" fontId="4" fillId="0" borderId="74" xfId="122" applyNumberFormat="1" applyFont="1" applyFill="1" applyBorder="1" applyAlignment="1" applyProtection="1">
      <alignment horizontal="right"/>
      <protection locked="0"/>
    </xf>
    <xf numFmtId="4" fontId="4" fillId="0" borderId="0" xfId="122" applyNumberFormat="1" applyFont="1" applyFill="1" applyBorder="1" applyAlignment="1" applyProtection="1">
      <alignment horizontal="center"/>
      <protection locked="0"/>
    </xf>
    <xf numFmtId="3" fontId="4" fillId="0" borderId="0" xfId="122" applyNumberFormat="1" applyFont="1" applyFill="1" applyBorder="1" applyAlignment="1" applyProtection="1">
      <alignment horizontal="center"/>
      <protection locked="0"/>
    </xf>
    <xf numFmtId="164" fontId="4" fillId="36" borderId="33" xfId="122" applyNumberFormat="1" applyFont="1" applyFill="1" applyBorder="1" applyAlignment="1" applyProtection="1">
      <alignment horizontal="right"/>
      <protection locked="0"/>
    </xf>
    <xf numFmtId="0" fontId="4" fillId="0" borderId="29" xfId="136" applyFont="1" applyFill="1" applyBorder="1" applyProtection="1">
      <protection locked="0"/>
    </xf>
    <xf numFmtId="0" fontId="4" fillId="0" borderId="2" xfId="136" applyFont="1" applyFill="1" applyBorder="1" applyProtection="1">
      <protection locked="0"/>
    </xf>
    <xf numFmtId="14" fontId="4" fillId="0" borderId="0" xfId="135" applyNumberFormat="1" applyFont="1" applyFill="1" applyBorder="1" applyAlignment="1" applyProtection="1">
      <alignment horizontal="left"/>
      <protection locked="0"/>
    </xf>
    <xf numFmtId="164" fontId="10" fillId="32" borderId="18" xfId="125" applyNumberFormat="1" applyFont="1" applyFill="1" applyBorder="1" applyAlignment="1" applyProtection="1">
      <alignment horizontal="right" vertical="center" wrapText="1"/>
    </xf>
    <xf numFmtId="164" fontId="4" fillId="33" borderId="19" xfId="125" applyNumberFormat="1" applyFont="1" applyFill="1" applyBorder="1" applyAlignment="1" applyProtection="1">
      <alignment horizontal="right" vertical="center" wrapText="1"/>
    </xf>
    <xf numFmtId="164" fontId="4" fillId="34" borderId="84" xfId="125" applyNumberFormat="1" applyFont="1" applyFill="1" applyBorder="1" applyAlignment="1" applyProtection="1">
      <alignment horizontal="right" vertical="center" wrapText="1"/>
    </xf>
    <xf numFmtId="164" fontId="10" fillId="32" borderId="18" xfId="122" applyNumberFormat="1" applyFont="1" applyFill="1" applyBorder="1" applyAlignment="1" applyProtection="1">
      <alignment horizontal="right"/>
    </xf>
    <xf numFmtId="164" fontId="4" fillId="33" borderId="19" xfId="122" applyNumberFormat="1" applyFont="1" applyFill="1" applyBorder="1" applyAlignment="1" applyProtection="1">
      <alignment horizontal="right"/>
    </xf>
    <xf numFmtId="164" fontId="4" fillId="0" borderId="19" xfId="122" applyNumberFormat="1" applyFont="1" applyFill="1" applyBorder="1" applyAlignment="1" applyProtection="1">
      <alignment horizontal="right"/>
      <protection locked="0"/>
    </xf>
    <xf numFmtId="0" fontId="25" fillId="0" borderId="0" xfId="126" applyFont="1" applyFill="1" applyAlignment="1" applyProtection="1">
      <alignment horizontal="left" vertical="center"/>
    </xf>
    <xf numFmtId="0" fontId="16" fillId="0" borderId="0" xfId="94" applyFont="1" applyFill="1"/>
    <xf numFmtId="0" fontId="10" fillId="0" borderId="0" xfId="94" applyFont="1" applyFill="1" applyBorder="1" applyAlignment="1"/>
    <xf numFmtId="49" fontId="4" fillId="0" borderId="0" xfId="126" applyNumberFormat="1" applyFont="1" applyFill="1" applyBorder="1" applyAlignment="1" applyProtection="1">
      <alignment horizontal="center" vertical="center"/>
    </xf>
    <xf numFmtId="49" fontId="10" fillId="0" borderId="0" xfId="126" applyNumberFormat="1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4" fillId="0" borderId="41" xfId="94" applyFont="1" applyFill="1" applyBorder="1" applyAlignment="1" applyProtection="1">
      <alignment horizontal="center"/>
    </xf>
    <xf numFmtId="0" fontId="4" fillId="0" borderId="41" xfId="94" applyFont="1" applyFill="1" applyBorder="1" applyAlignment="1">
      <alignment horizontal="center" vertical="center"/>
    </xf>
    <xf numFmtId="0" fontId="10" fillId="0" borderId="24" xfId="94" applyFont="1" applyFill="1" applyBorder="1" applyProtection="1"/>
    <xf numFmtId="0" fontId="10" fillId="0" borderId="9" xfId="94" applyFont="1" applyFill="1" applyBorder="1" applyProtection="1"/>
    <xf numFmtId="164" fontId="10" fillId="0" borderId="9" xfId="94" applyNumberFormat="1" applyFont="1" applyFill="1" applyBorder="1" applyAlignment="1" applyProtection="1">
      <alignment horizontal="right"/>
    </xf>
    <xf numFmtId="0" fontId="10" fillId="0" borderId="24" xfId="94" applyFont="1" applyFill="1" applyBorder="1" applyAlignment="1" applyProtection="1">
      <alignment horizontal="left" indent="1"/>
    </xf>
    <xf numFmtId="0" fontId="4" fillId="0" borderId="43" xfId="94" applyFont="1" applyFill="1" applyBorder="1" applyAlignment="1" applyProtection="1">
      <alignment horizontal="center"/>
    </xf>
    <xf numFmtId="0" fontId="4" fillId="0" borderId="19" xfId="94" applyFont="1" applyFill="1" applyBorder="1" applyAlignment="1" applyProtection="1">
      <alignment horizontal="left" indent="2"/>
    </xf>
    <xf numFmtId="0" fontId="4" fillId="0" borderId="2" xfId="94" applyFont="1" applyFill="1" applyBorder="1" applyAlignment="1" applyProtection="1">
      <alignment horizontal="left" indent="1"/>
    </xf>
    <xf numFmtId="164" fontId="4" fillId="0" borderId="2" xfId="94" applyNumberFormat="1" applyFont="1" applyFill="1" applyBorder="1" applyAlignment="1" applyProtection="1">
      <alignment horizontal="right"/>
    </xf>
    <xf numFmtId="0" fontId="4" fillId="0" borderId="19" xfId="94" applyFont="1" applyFill="1" applyBorder="1" applyAlignment="1" applyProtection="1">
      <alignment horizontal="left" indent="3"/>
    </xf>
    <xf numFmtId="0" fontId="4" fillId="0" borderId="2" xfId="94" applyFont="1" applyFill="1" applyBorder="1" applyAlignment="1" applyProtection="1">
      <alignment horizontal="left" indent="2"/>
    </xf>
    <xf numFmtId="0" fontId="4" fillId="0" borderId="2" xfId="94" applyFont="1" applyFill="1" applyBorder="1" applyProtection="1"/>
    <xf numFmtId="0" fontId="4" fillId="0" borderId="84" xfId="94" applyFont="1" applyFill="1" applyBorder="1" applyAlignment="1" applyProtection="1">
      <alignment horizontal="left" indent="3"/>
    </xf>
    <xf numFmtId="0" fontId="4" fillId="0" borderId="52" xfId="94" applyFont="1" applyFill="1" applyBorder="1" applyAlignment="1" applyProtection="1">
      <alignment horizontal="left" indent="1"/>
    </xf>
    <xf numFmtId="0" fontId="10" fillId="0" borderId="17" xfId="104" applyFont="1" applyFill="1" applyBorder="1" applyAlignment="1" applyProtection="1">
      <alignment horizontal="left" indent="1"/>
    </xf>
    <xf numFmtId="0" fontId="10" fillId="0" borderId="24" xfId="94" applyFont="1" applyFill="1" applyBorder="1" applyProtection="1">
      <protection locked="0"/>
    </xf>
    <xf numFmtId="0" fontId="10" fillId="0" borderId="9" xfId="94" applyFont="1" applyFill="1" applyBorder="1" applyProtection="1">
      <protection locked="0"/>
    </xf>
    <xf numFmtId="164" fontId="10" fillId="0" borderId="9" xfId="94" applyNumberFormat="1" applyFont="1" applyFill="1" applyBorder="1" applyAlignment="1" applyProtection="1">
      <alignment horizontal="right"/>
      <protection locked="0"/>
    </xf>
    <xf numFmtId="0" fontId="4" fillId="0" borderId="19" xfId="94" applyFont="1" applyFill="1" applyBorder="1" applyAlignment="1" applyProtection="1">
      <protection locked="0"/>
    </xf>
    <xf numFmtId="0" fontId="4" fillId="0" borderId="2" xfId="94" applyFont="1" applyFill="1" applyBorder="1" applyAlignment="1" applyProtection="1">
      <protection locked="0"/>
    </xf>
    <xf numFmtId="0" fontId="4" fillId="0" borderId="19" xfId="94" applyFont="1" applyFill="1" applyBorder="1" applyAlignment="1" applyProtection="1">
      <alignment horizontal="left" indent="2"/>
      <protection locked="0"/>
    </xf>
    <xf numFmtId="0" fontId="4" fillId="0" borderId="2" xfId="94" applyFont="1" applyFill="1" applyBorder="1" applyAlignment="1" applyProtection="1">
      <alignment horizontal="left" indent="2"/>
      <protection locked="0"/>
    </xf>
    <xf numFmtId="0" fontId="4" fillId="0" borderId="20" xfId="94" applyFont="1" applyFill="1" applyBorder="1" applyAlignment="1" applyProtection="1">
      <alignment horizontal="left" indent="2"/>
      <protection locked="0"/>
    </xf>
    <xf numFmtId="0" fontId="4" fillId="0" borderId="23" xfId="94" applyFont="1" applyFill="1" applyBorder="1" applyAlignment="1" applyProtection="1">
      <alignment horizontal="left" indent="2"/>
      <protection locked="0"/>
    </xf>
    <xf numFmtId="0" fontId="4" fillId="0" borderId="43" xfId="94" applyFont="1" applyFill="1" applyBorder="1" applyAlignment="1">
      <alignment horizontal="center"/>
    </xf>
    <xf numFmtId="0" fontId="4" fillId="0" borderId="19" xfId="94" applyFont="1" applyFill="1" applyBorder="1" applyAlignment="1"/>
    <xf numFmtId="0" fontId="4" fillId="0" borderId="2" xfId="94" applyFont="1" applyFill="1" applyBorder="1" applyAlignment="1"/>
    <xf numFmtId="0" fontId="4" fillId="0" borderId="19" xfId="94" applyFont="1" applyFill="1" applyBorder="1" applyAlignment="1">
      <alignment horizontal="left" indent="2"/>
    </xf>
    <xf numFmtId="0" fontId="4" fillId="0" borderId="2" xfId="94" applyFont="1" applyFill="1" applyBorder="1" applyAlignment="1">
      <alignment horizontal="left" indent="2"/>
    </xf>
    <xf numFmtId="0" fontId="4" fillId="0" borderId="44" xfId="94" applyFont="1" applyFill="1" applyBorder="1" applyAlignment="1">
      <alignment horizontal="center"/>
    </xf>
    <xf numFmtId="0" fontId="4" fillId="0" borderId="20" xfId="94" applyFont="1" applyFill="1" applyBorder="1" applyAlignment="1">
      <alignment horizontal="left" indent="2"/>
    </xf>
    <xf numFmtId="0" fontId="4" fillId="0" borderId="23" xfId="94" applyFont="1" applyFill="1" applyBorder="1" applyAlignment="1">
      <alignment horizontal="left" indent="2"/>
    </xf>
    <xf numFmtId="0" fontId="16" fillId="0" borderId="0" xfId="94" applyFont="1" applyFill="1" applyProtection="1">
      <protection locked="0"/>
    </xf>
    <xf numFmtId="0" fontId="4" fillId="0" borderId="0" xfId="89" applyProtection="1">
      <protection locked="0"/>
    </xf>
    <xf numFmtId="0" fontId="4" fillId="0" borderId="0" xfId="94" applyFont="1" applyFill="1" applyAlignment="1" applyProtection="1">
      <alignment horizontal="center"/>
      <protection locked="0"/>
    </xf>
    <xf numFmtId="0" fontId="14" fillId="0" borderId="28" xfId="126" applyFont="1" applyFill="1" applyBorder="1" applyAlignment="1" applyProtection="1">
      <alignment horizontal="left"/>
      <protection locked="0"/>
    </xf>
    <xf numFmtId="0" fontId="4" fillId="0" borderId="31" xfId="135" applyFont="1" applyFill="1" applyBorder="1" applyProtection="1">
      <protection locked="0"/>
    </xf>
    <xf numFmtId="0" fontId="14" fillId="0" borderId="29" xfId="126" applyFont="1" applyFill="1" applyBorder="1" applyAlignment="1" applyProtection="1">
      <alignment horizontal="left"/>
      <protection locked="0"/>
    </xf>
    <xf numFmtId="0" fontId="4" fillId="0" borderId="32" xfId="135" applyFont="1" applyFill="1" applyBorder="1" applyProtection="1">
      <protection locked="0"/>
    </xf>
    <xf numFmtId="0" fontId="14" fillId="0" borderId="19" xfId="126" applyFont="1" applyFill="1" applyBorder="1" applyProtection="1">
      <protection locked="0"/>
    </xf>
    <xf numFmtId="0" fontId="4" fillId="0" borderId="33" xfId="135" applyFont="1" applyFill="1" applyBorder="1" applyProtection="1">
      <protection locked="0"/>
    </xf>
    <xf numFmtId="0" fontId="14" fillId="0" borderId="2" xfId="126" applyFont="1" applyFill="1" applyBorder="1" applyProtection="1">
      <protection locked="0"/>
    </xf>
    <xf numFmtId="0" fontId="4" fillId="0" borderId="34" xfId="135" applyFont="1" applyFill="1" applyBorder="1" applyProtection="1">
      <protection locked="0"/>
    </xf>
    <xf numFmtId="0" fontId="14" fillId="0" borderId="35" xfId="89" applyFont="1" applyFill="1" applyBorder="1" applyAlignment="1" applyProtection="1">
      <protection locked="0"/>
    </xf>
    <xf numFmtId="3" fontId="14" fillId="0" borderId="35" xfId="89" applyNumberFormat="1" applyFont="1" applyFill="1" applyBorder="1" applyAlignment="1" applyProtection="1">
      <alignment horizontal="left"/>
      <protection locked="0"/>
    </xf>
    <xf numFmtId="3" fontId="14" fillId="0" borderId="0" xfId="89" applyNumberFormat="1" applyFont="1" applyFill="1" applyBorder="1" applyAlignment="1" applyProtection="1">
      <protection locked="0"/>
    </xf>
    <xf numFmtId="0" fontId="14" fillId="0" borderId="30" xfId="126" applyFont="1" applyFill="1" applyBorder="1" applyAlignment="1" applyProtection="1">
      <alignment horizontal="left"/>
      <protection locked="0"/>
    </xf>
    <xf numFmtId="0" fontId="14" fillId="0" borderId="24" xfId="126" applyFont="1" applyFill="1" applyBorder="1" applyAlignment="1" applyProtection="1">
      <alignment horizontal="left"/>
      <protection locked="0"/>
    </xf>
    <xf numFmtId="14" fontId="15" fillId="0" borderId="40" xfId="89" applyNumberFormat="1" applyFont="1" applyFill="1" applyBorder="1" applyAlignment="1" applyProtection="1">
      <alignment horizontal="left" vertical="center"/>
      <protection locked="0"/>
    </xf>
    <xf numFmtId="0" fontId="14" fillId="0" borderId="0" xfId="126" applyFont="1" applyFill="1" applyBorder="1" applyAlignment="1" applyProtection="1">
      <alignment horizontal="left"/>
      <protection locked="0"/>
    </xf>
    <xf numFmtId="164" fontId="10" fillId="37" borderId="41" xfId="109" applyNumberFormat="1" applyFont="1" applyFill="1" applyBorder="1" applyAlignment="1" applyProtection="1">
      <alignment horizontal="right" vertical="center"/>
    </xf>
    <xf numFmtId="164" fontId="4" fillId="37" borderId="43" xfId="109" applyNumberFormat="1" applyFont="1" applyFill="1" applyBorder="1" applyAlignment="1" applyProtection="1">
      <alignment horizontal="right" vertical="center"/>
    </xf>
    <xf numFmtId="0" fontId="10" fillId="0" borderId="0" xfId="104" applyFont="1" applyFill="1" applyBorder="1" applyProtection="1"/>
    <xf numFmtId="0" fontId="14" fillId="0" borderId="0" xfId="85" applyFont="1" applyFill="1" applyBorder="1" applyAlignment="1" applyProtection="1">
      <protection locked="0"/>
    </xf>
    <xf numFmtId="3" fontId="14" fillId="0" borderId="0" xfId="85" applyNumberFormat="1" applyFont="1" applyFill="1" applyBorder="1" applyAlignment="1" applyProtection="1">
      <alignment horizontal="left"/>
      <protection locked="0"/>
    </xf>
    <xf numFmtId="0" fontId="14" fillId="0" borderId="25" xfId="124" applyFont="1" applyFill="1" applyBorder="1" applyAlignment="1" applyProtection="1">
      <alignment horizontal="left"/>
      <protection locked="0"/>
    </xf>
    <xf numFmtId="0" fontId="16" fillId="0" borderId="83" xfId="93" applyFont="1" applyFill="1" applyBorder="1" applyProtection="1">
      <protection locked="0"/>
    </xf>
    <xf numFmtId="164" fontId="10" fillId="33" borderId="40" xfId="93" applyNumberFormat="1" applyFont="1" applyFill="1" applyBorder="1" applyAlignment="1" applyProtection="1">
      <alignment horizontal="right"/>
    </xf>
    <xf numFmtId="164" fontId="4" fillId="33" borderId="68" xfId="93" applyNumberFormat="1" applyFont="1" applyFill="1" applyBorder="1" applyAlignment="1" applyProtection="1">
      <alignment horizontal="right"/>
    </xf>
    <xf numFmtId="0" fontId="3" fillId="0" borderId="40" xfId="124" applyFont="1" applyFill="1" applyBorder="1" applyAlignment="1" applyProtection="1">
      <alignment horizontal="left"/>
      <protection locked="0"/>
    </xf>
    <xf numFmtId="164" fontId="4" fillId="0" borderId="41" xfId="85" applyNumberFormat="1" applyBorder="1" applyAlignment="1" applyProtection="1">
      <alignment horizontal="center"/>
    </xf>
    <xf numFmtId="164" fontId="4" fillId="0" borderId="43" xfId="93" applyNumberFormat="1" applyFont="1" applyFill="1" applyBorder="1" applyProtection="1">
      <protection locked="0"/>
    </xf>
    <xf numFmtId="164" fontId="4" fillId="35" borderId="43" xfId="104" applyNumberFormat="1" applyFont="1" applyFill="1" applyBorder="1" applyAlignment="1" applyProtection="1">
      <alignment horizontal="center"/>
      <protection locked="0"/>
    </xf>
    <xf numFmtId="164" fontId="4" fillId="35" borderId="44" xfId="104" applyNumberFormat="1" applyFont="1" applyFill="1" applyBorder="1" applyAlignment="1" applyProtection="1">
      <alignment horizontal="center"/>
      <protection locked="0"/>
    </xf>
    <xf numFmtId="0" fontId="4" fillId="0" borderId="35" xfId="134" applyFont="1" applyFill="1" applyBorder="1" applyProtection="1">
      <protection locked="0"/>
    </xf>
    <xf numFmtId="3" fontId="14" fillId="0" borderId="35" xfId="85" applyNumberFormat="1" applyFont="1" applyFill="1" applyBorder="1" applyAlignment="1" applyProtection="1">
      <protection locked="0"/>
    </xf>
    <xf numFmtId="0" fontId="4" fillId="0" borderId="30" xfId="134" applyFont="1" applyFill="1" applyBorder="1" applyProtection="1">
      <protection locked="0"/>
    </xf>
    <xf numFmtId="164" fontId="4" fillId="0" borderId="0" xfId="98" applyNumberFormat="1" applyFill="1"/>
    <xf numFmtId="0" fontId="4" fillId="0" borderId="37" xfId="98" applyFont="1" applyFill="1" applyBorder="1" applyAlignment="1">
      <alignment horizontal="left" vertical="center" wrapText="1"/>
    </xf>
    <xf numFmtId="164" fontId="4" fillId="25" borderId="49" xfId="98" applyNumberFormat="1" applyFont="1" applyFill="1" applyBorder="1" applyAlignment="1">
      <alignment horizontal="right" vertical="center"/>
    </xf>
    <xf numFmtId="0" fontId="4" fillId="0" borderId="68" xfId="98" applyFont="1" applyFill="1" applyBorder="1" applyAlignment="1">
      <alignment horizontal="left" vertical="center" wrapText="1"/>
    </xf>
    <xf numFmtId="0" fontId="4" fillId="0" borderId="0" xfId="85" applyAlignment="1" applyProtection="1">
      <alignment horizontal="right"/>
      <protection locked="0"/>
    </xf>
    <xf numFmtId="0" fontId="16" fillId="0" borderId="0" xfId="93" applyFont="1" applyFill="1" applyAlignment="1" applyProtection="1">
      <alignment horizontal="right"/>
      <protection locked="0"/>
    </xf>
    <xf numFmtId="0" fontId="16" fillId="0" borderId="9" xfId="93" applyFont="1" applyFill="1" applyBorder="1" applyAlignment="1" applyProtection="1">
      <alignment horizontal="right"/>
      <protection locked="0"/>
    </xf>
    <xf numFmtId="0" fontId="16" fillId="0" borderId="0" xfId="93" applyFont="1" applyFill="1" applyBorder="1" applyAlignment="1" applyProtection="1">
      <alignment horizontal="right"/>
      <protection locked="0"/>
    </xf>
    <xf numFmtId="0" fontId="4" fillId="0" borderId="0" xfId="104" applyFont="1" applyFill="1" applyBorder="1" applyAlignment="1" applyProtection="1">
      <alignment horizontal="right" indent="1"/>
      <protection locked="0"/>
    </xf>
    <xf numFmtId="164" fontId="4" fillId="37" borderId="43" xfId="93" applyNumberFormat="1" applyFont="1" applyFill="1" applyBorder="1" applyAlignment="1" applyProtection="1">
      <alignment horizontal="right"/>
    </xf>
    <xf numFmtId="164" fontId="4" fillId="37" borderId="50" xfId="93" applyNumberFormat="1" applyFont="1" applyFill="1" applyBorder="1" applyAlignment="1" applyProtection="1">
      <alignment horizontal="right"/>
    </xf>
    <xf numFmtId="164" fontId="4" fillId="37" borderId="43" xfId="104" applyNumberFormat="1" applyFont="1" applyFill="1" applyBorder="1" applyAlignment="1" applyProtection="1">
      <alignment horizontal="right"/>
    </xf>
    <xf numFmtId="164" fontId="4" fillId="0" borderId="33" xfId="92" applyNumberFormat="1" applyFont="1" applyFill="1" applyBorder="1" applyAlignment="1">
      <alignment horizontal="right" vertical="center"/>
    </xf>
    <xf numFmtId="164" fontId="4" fillId="0" borderId="1" xfId="92" applyNumberFormat="1" applyFont="1" applyFill="1" applyBorder="1" applyAlignment="1">
      <alignment horizontal="right" vertical="center"/>
    </xf>
    <xf numFmtId="179" fontId="4" fillId="0" borderId="48" xfId="92" applyNumberFormat="1" applyFont="1" applyFill="1" applyBorder="1" applyAlignment="1">
      <alignment horizontal="right" vertical="center"/>
    </xf>
    <xf numFmtId="179" fontId="4" fillId="0" borderId="85" xfId="92" applyNumberFormat="1" applyFont="1" applyFill="1" applyBorder="1" applyAlignment="1">
      <alignment horizontal="right" vertical="center"/>
    </xf>
    <xf numFmtId="179" fontId="4" fillId="0" borderId="33" xfId="92" applyNumberFormat="1" applyFont="1" applyFill="1" applyBorder="1" applyAlignment="1">
      <alignment horizontal="right" vertical="center"/>
    </xf>
    <xf numFmtId="179" fontId="72" fillId="0" borderId="33" xfId="92" applyNumberFormat="1" applyFont="1" applyFill="1" applyBorder="1" applyAlignment="1">
      <alignment horizontal="right" vertical="center"/>
    </xf>
    <xf numFmtId="179" fontId="4" fillId="0" borderId="57" xfId="92" applyNumberFormat="1" applyFont="1" applyFill="1" applyBorder="1" applyAlignment="1">
      <alignment horizontal="right" vertical="center"/>
    </xf>
    <xf numFmtId="179" fontId="4" fillId="0" borderId="68" xfId="92" applyNumberFormat="1" applyFont="1" applyFill="1" applyBorder="1" applyAlignment="1">
      <alignment horizontal="right" vertical="center"/>
    </xf>
    <xf numFmtId="179" fontId="72" fillId="0" borderId="51" xfId="92" applyNumberFormat="1" applyFont="1" applyFill="1" applyBorder="1" applyAlignment="1">
      <alignment horizontal="right" vertical="center"/>
    </xf>
    <xf numFmtId="179" fontId="72" fillId="0" borderId="34" xfId="92" applyNumberFormat="1" applyFont="1" applyFill="1" applyBorder="1" applyAlignment="1">
      <alignment horizontal="right" vertical="center"/>
    </xf>
    <xf numFmtId="164" fontId="4" fillId="0" borderId="51" xfId="92" applyNumberFormat="1" applyFont="1" applyFill="1" applyBorder="1" applyAlignment="1">
      <alignment horizontal="right" vertical="center"/>
    </xf>
    <xf numFmtId="164" fontId="4" fillId="0" borderId="34" xfId="92" applyNumberFormat="1" applyFont="1" applyFill="1" applyBorder="1" applyAlignment="1">
      <alignment horizontal="right" vertical="center"/>
    </xf>
    <xf numFmtId="179" fontId="4" fillId="0" borderId="51" xfId="92" applyNumberFormat="1" applyFont="1" applyFill="1" applyBorder="1" applyAlignment="1">
      <alignment horizontal="right" vertical="center"/>
    </xf>
    <xf numFmtId="179" fontId="4" fillId="0" borderId="34" xfId="92" applyNumberFormat="1" applyFont="1" applyFill="1" applyBorder="1" applyAlignment="1">
      <alignment horizontal="right" vertical="center"/>
    </xf>
    <xf numFmtId="179" fontId="4" fillId="0" borderId="45" xfId="92" applyNumberFormat="1" applyFont="1" applyFill="1" applyBorder="1" applyAlignment="1">
      <alignment horizontal="right" vertical="center"/>
    </xf>
    <xf numFmtId="179" fontId="4" fillId="0" borderId="53" xfId="92" applyNumberFormat="1" applyFont="1" applyFill="1" applyBorder="1" applyAlignment="1">
      <alignment horizontal="right" vertical="center"/>
    </xf>
    <xf numFmtId="179" fontId="4" fillId="0" borderId="26" xfId="92" applyNumberFormat="1" applyFont="1" applyFill="1" applyBorder="1" applyAlignment="1">
      <alignment horizontal="right" vertical="center"/>
    </xf>
    <xf numFmtId="179" fontId="72" fillId="0" borderId="1" xfId="92" applyNumberFormat="1" applyFont="1" applyFill="1" applyBorder="1" applyAlignment="1">
      <alignment horizontal="right" vertical="center"/>
    </xf>
    <xf numFmtId="179" fontId="4" fillId="0" borderId="69" xfId="92" applyNumberFormat="1" applyFont="1" applyFill="1" applyBorder="1" applyAlignment="1">
      <alignment horizontal="right" vertical="center"/>
    </xf>
    <xf numFmtId="0" fontId="72" fillId="0" borderId="87" xfId="114" applyFont="1" applyFill="1" applyBorder="1" applyAlignment="1" applyProtection="1">
      <alignment horizontal="center" vertical="center" wrapText="1"/>
      <protection locked="0"/>
    </xf>
    <xf numFmtId="0" fontId="4" fillId="0" borderId="26" xfId="114" applyFont="1" applyFill="1" applyBorder="1" applyAlignment="1" applyProtection="1">
      <alignment horizontal="left" vertical="center" wrapText="1"/>
      <protection locked="0"/>
    </xf>
    <xf numFmtId="0" fontId="4" fillId="0" borderId="86" xfId="114" applyFont="1" applyFill="1" applyBorder="1" applyAlignment="1" applyProtection="1">
      <alignment horizontal="center" vertical="center" wrapText="1"/>
      <protection locked="0"/>
    </xf>
    <xf numFmtId="0" fontId="4" fillId="0" borderId="1" xfId="114" applyFont="1" applyFill="1" applyBorder="1" applyAlignment="1" applyProtection="1">
      <alignment horizontal="left" vertical="center" wrapText="1"/>
      <protection locked="0"/>
    </xf>
    <xf numFmtId="0" fontId="4" fillId="0" borderId="87" xfId="114" applyFont="1" applyFill="1" applyBorder="1" applyAlignment="1" applyProtection="1">
      <alignment horizontal="center" vertical="center" wrapText="1"/>
      <protection locked="0"/>
    </xf>
    <xf numFmtId="0" fontId="4" fillId="0" borderId="69" xfId="114" applyFont="1" applyFill="1" applyBorder="1" applyAlignment="1" applyProtection="1">
      <alignment horizontal="left" vertical="center" wrapText="1"/>
      <protection locked="0"/>
    </xf>
    <xf numFmtId="0" fontId="4" fillId="0" borderId="47" xfId="114" applyFont="1" applyFill="1" applyBorder="1" applyAlignment="1" applyProtection="1">
      <alignment horizontal="center" vertical="center" wrapText="1"/>
      <protection locked="0"/>
    </xf>
    <xf numFmtId="0" fontId="72" fillId="0" borderId="1" xfId="92" applyFont="1" applyBorder="1" applyAlignment="1">
      <alignment horizontal="left" vertical="center" indent="1"/>
    </xf>
    <xf numFmtId="0" fontId="4" fillId="0" borderId="71" xfId="114" applyFont="1" applyFill="1" applyBorder="1" applyAlignment="1" applyProtection="1">
      <alignment horizontal="left" vertical="center" wrapText="1"/>
      <protection locked="0"/>
    </xf>
    <xf numFmtId="0" fontId="4" fillId="0" borderId="63" xfId="114" applyFont="1" applyFill="1" applyBorder="1" applyAlignment="1" applyProtection="1">
      <alignment horizontal="center" vertical="center" wrapText="1"/>
      <protection locked="0"/>
    </xf>
    <xf numFmtId="0" fontId="4" fillId="0" borderId="92" xfId="114" applyFont="1" applyFill="1" applyBorder="1" applyAlignment="1" applyProtection="1">
      <alignment horizontal="left" vertical="center" wrapText="1"/>
      <protection locked="0"/>
    </xf>
    <xf numFmtId="0" fontId="4" fillId="0" borderId="55" xfId="114" applyFont="1" applyFill="1" applyBorder="1" applyAlignment="1" applyProtection="1">
      <alignment horizontal="center" vertical="center" wrapText="1"/>
      <protection locked="0"/>
    </xf>
    <xf numFmtId="164" fontId="68" fillId="37" borderId="90" xfId="3" applyNumberFormat="1" applyFont="1" applyFill="1" applyBorder="1" applyAlignment="1" applyProtection="1">
      <alignment horizontal="right" vertical="center"/>
      <protection locked="0"/>
    </xf>
    <xf numFmtId="164" fontId="68" fillId="37" borderId="70" xfId="3" applyNumberFormat="1" applyFont="1" applyFill="1" applyBorder="1" applyAlignment="1" applyProtection="1">
      <alignment horizontal="right" vertical="center"/>
      <protection locked="0"/>
    </xf>
    <xf numFmtId="164" fontId="68" fillId="37" borderId="56" xfId="3" applyNumberFormat="1" applyFont="1" applyFill="1" applyBorder="1" applyAlignment="1" applyProtection="1">
      <alignment horizontal="right" vertical="center"/>
      <protection locked="0"/>
    </xf>
    <xf numFmtId="0" fontId="4" fillId="0" borderId="50" xfId="93" applyFont="1" applyFill="1" applyBorder="1" applyAlignment="1" applyProtection="1">
      <alignment horizontal="center"/>
    </xf>
    <xf numFmtId="0" fontId="4" fillId="0" borderId="76" xfId="104" applyFont="1" applyFill="1" applyBorder="1" applyAlignment="1" applyProtection="1">
      <alignment horizontal="center"/>
    </xf>
    <xf numFmtId="0" fontId="10" fillId="0" borderId="30" xfId="104" applyFont="1" applyFill="1" applyBorder="1" applyProtection="1"/>
    <xf numFmtId="0" fontId="10" fillId="0" borderId="25" xfId="104" applyFont="1" applyFill="1" applyBorder="1" applyProtection="1"/>
    <xf numFmtId="164" fontId="10" fillId="37" borderId="76" xfId="93" applyNumberFormat="1" applyFont="1" applyFill="1" applyBorder="1" applyAlignment="1" applyProtection="1">
      <alignment horizontal="right"/>
    </xf>
    <xf numFmtId="164" fontId="4" fillId="0" borderId="43" xfId="93" applyNumberFormat="1" applyFont="1" applyFill="1" applyBorder="1" applyAlignment="1" applyProtection="1">
      <alignment horizontal="right"/>
      <protection locked="0"/>
    </xf>
    <xf numFmtId="0" fontId="4" fillId="0" borderId="34" xfId="93" applyFont="1" applyFill="1" applyBorder="1" applyAlignment="1" applyProtection="1">
      <alignment horizontal="left" indent="1"/>
    </xf>
    <xf numFmtId="164" fontId="10" fillId="35" borderId="42" xfId="104" applyNumberFormat="1" applyFont="1" applyFill="1" applyBorder="1" applyAlignment="1" applyProtection="1">
      <alignment horizontal="center"/>
      <protection locked="0"/>
    </xf>
    <xf numFmtId="164" fontId="10" fillId="35" borderId="41" xfId="104" applyNumberFormat="1" applyFont="1" applyFill="1" applyBorder="1" applyAlignment="1" applyProtection="1">
      <alignment horizontal="center"/>
      <protection locked="0"/>
    </xf>
    <xf numFmtId="0" fontId="4" fillId="35" borderId="22" xfId="93" applyFont="1" applyFill="1" applyBorder="1" applyAlignment="1" applyProtection="1">
      <alignment horizontal="center"/>
      <protection locked="0"/>
    </xf>
    <xf numFmtId="0" fontId="4" fillId="35" borderId="23" xfId="104" applyFont="1" applyFill="1" applyBorder="1" applyAlignment="1" applyProtection="1">
      <alignment horizontal="center"/>
      <protection locked="0"/>
    </xf>
    <xf numFmtId="164" fontId="4" fillId="35" borderId="42" xfId="93" applyNumberFormat="1" applyFont="1" applyFill="1" applyBorder="1" applyAlignment="1" applyProtection="1">
      <alignment horizontal="center"/>
      <protection locked="0"/>
    </xf>
    <xf numFmtId="164" fontId="4" fillId="35" borderId="44" xfId="93" applyNumberFormat="1" applyFont="1" applyFill="1" applyBorder="1" applyAlignment="1" applyProtection="1">
      <alignment horizontal="center"/>
      <protection locked="0"/>
    </xf>
    <xf numFmtId="0" fontId="10" fillId="0" borderId="0" xfId="111" applyFont="1" applyFill="1"/>
    <xf numFmtId="0" fontId="10" fillId="0" borderId="0" xfId="111" applyFont="1" applyFill="1" applyAlignment="1">
      <alignment horizontal="right"/>
    </xf>
    <xf numFmtId="1" fontId="10" fillId="0" borderId="41" xfId="111" applyNumberFormat="1" applyFont="1" applyFill="1" applyBorder="1" applyAlignment="1">
      <alignment horizontal="center" vertical="center"/>
    </xf>
    <xf numFmtId="0" fontId="10" fillId="0" borderId="0" xfId="111" applyFont="1" applyFill="1" applyBorder="1" applyAlignment="1" applyProtection="1">
      <protection locked="0"/>
    </xf>
    <xf numFmtId="0" fontId="6" fillId="0" borderId="0" xfId="100" applyFont="1" applyAlignment="1"/>
    <xf numFmtId="0" fontId="10" fillId="0" borderId="0" xfId="111" applyFont="1" applyFill="1" applyBorder="1" applyAlignment="1">
      <alignment horizontal="center"/>
    </xf>
    <xf numFmtId="0" fontId="10" fillId="0" borderId="0" xfId="111" applyFont="1" applyFill="1" applyBorder="1" applyAlignment="1" applyProtection="1"/>
    <xf numFmtId="0" fontId="7" fillId="0" borderId="0" xfId="124" applyFont="1" applyFill="1" applyAlignment="1" applyProtection="1">
      <alignment vertical="center"/>
    </xf>
    <xf numFmtId="0" fontId="68" fillId="0" borderId="31" xfId="111" applyFont="1" applyFill="1" applyBorder="1" applyAlignment="1">
      <alignment horizontal="center" vertical="center" wrapText="1"/>
    </xf>
    <xf numFmtId="0" fontId="68" fillId="0" borderId="67" xfId="111" applyFont="1" applyFill="1" applyBorder="1" applyAlignment="1">
      <alignment horizontal="center" vertical="center" wrapText="1"/>
    </xf>
    <xf numFmtId="0" fontId="68" fillId="0" borderId="65" xfId="111" applyFont="1" applyFill="1" applyBorder="1" applyAlignment="1">
      <alignment horizontal="center" vertical="center" wrapText="1"/>
    </xf>
    <xf numFmtId="0" fontId="68" fillId="0" borderId="91" xfId="111" applyFont="1" applyFill="1" applyBorder="1" applyAlignment="1">
      <alignment horizontal="center" vertical="center" wrapText="1"/>
    </xf>
    <xf numFmtId="0" fontId="68" fillId="0" borderId="33" xfId="111" applyFont="1" applyFill="1" applyBorder="1" applyAlignment="1">
      <alignment horizontal="center" vertical="center" wrapText="1"/>
    </xf>
    <xf numFmtId="0" fontId="68" fillId="0" borderId="4" xfId="111" applyFont="1" applyFill="1" applyBorder="1" applyAlignment="1">
      <alignment horizontal="center" vertical="center" wrapText="1"/>
    </xf>
    <xf numFmtId="0" fontId="68" fillId="0" borderId="51" xfId="111" applyFont="1" applyFill="1" applyBorder="1" applyAlignment="1">
      <alignment horizontal="center" vertical="center" wrapText="1"/>
    </xf>
    <xf numFmtId="0" fontId="68" fillId="0" borderId="87" xfId="111" applyFont="1" applyFill="1" applyBorder="1" applyAlignment="1">
      <alignment horizontal="center" vertical="center" wrapText="1"/>
    </xf>
    <xf numFmtId="0" fontId="69" fillId="0" borderId="48" xfId="111" applyFont="1" applyFill="1" applyBorder="1" applyAlignment="1">
      <alignment horizontal="center" vertical="center" wrapText="1"/>
    </xf>
    <xf numFmtId="0" fontId="69" fillId="0" borderId="46" xfId="111" applyFont="1" applyFill="1" applyBorder="1" applyAlignment="1">
      <alignment horizontal="center" vertical="center" wrapText="1"/>
    </xf>
    <xf numFmtId="0" fontId="69" fillId="0" borderId="45" xfId="111" applyFont="1" applyFill="1" applyBorder="1" applyAlignment="1">
      <alignment horizontal="center" vertical="center" wrapText="1"/>
    </xf>
    <xf numFmtId="0" fontId="69" fillId="0" borderId="47" xfId="111" applyFont="1" applyFill="1" applyBorder="1" applyAlignment="1">
      <alignment horizontal="center" vertical="center" wrapText="1"/>
    </xf>
    <xf numFmtId="0" fontId="4" fillId="0" borderId="42" xfId="111" applyFont="1" applyFill="1" applyBorder="1" applyAlignment="1">
      <alignment horizontal="center"/>
    </xf>
    <xf numFmtId="0" fontId="10" fillId="0" borderId="49" xfId="111" applyFont="1" applyFill="1" applyBorder="1" applyProtection="1">
      <protection locked="0"/>
    </xf>
    <xf numFmtId="164" fontId="10" fillId="0" borderId="59" xfId="111" applyNumberFormat="1" applyFont="1" applyFill="1" applyBorder="1" applyProtection="1">
      <protection locked="0"/>
    </xf>
    <xf numFmtId="3" fontId="10" fillId="0" borderId="72" xfId="111" applyNumberFormat="1" applyFont="1" applyFill="1" applyBorder="1" applyProtection="1">
      <protection locked="0"/>
    </xf>
    <xf numFmtId="164" fontId="10" fillId="0" borderId="58" xfId="111" applyNumberFormat="1" applyFont="1" applyFill="1" applyBorder="1" applyProtection="1">
      <protection locked="0"/>
    </xf>
    <xf numFmtId="3" fontId="10" fillId="0" borderId="63" xfId="111" applyNumberFormat="1" applyFont="1" applyFill="1" applyBorder="1" applyProtection="1">
      <protection locked="0"/>
    </xf>
    <xf numFmtId="0" fontId="4" fillId="0" borderId="43" xfId="111" applyFont="1" applyFill="1" applyBorder="1" applyAlignment="1">
      <alignment horizontal="center"/>
    </xf>
    <xf numFmtId="0" fontId="10" fillId="0" borderId="43" xfId="111" applyFont="1" applyFill="1" applyBorder="1" applyProtection="1">
      <protection locked="0"/>
    </xf>
    <xf numFmtId="0" fontId="10" fillId="0" borderId="50" xfId="111" applyFont="1" applyFill="1" applyBorder="1" applyProtection="1">
      <protection locked="0"/>
    </xf>
    <xf numFmtId="0" fontId="4" fillId="0" borderId="44" xfId="111" applyFont="1" applyFill="1" applyBorder="1" applyAlignment="1">
      <alignment horizontal="center"/>
    </xf>
    <xf numFmtId="0" fontId="10" fillId="0" borderId="44" xfId="111" applyFont="1" applyFill="1" applyBorder="1" applyProtection="1">
      <protection locked="0"/>
    </xf>
    <xf numFmtId="164" fontId="10" fillId="0" borderId="48" xfId="111" applyNumberFormat="1" applyFont="1" applyFill="1" applyBorder="1" applyProtection="1">
      <protection locked="0"/>
    </xf>
    <xf numFmtId="3" fontId="10" fillId="0" borderId="46" xfId="111" applyNumberFormat="1" applyFont="1" applyFill="1" applyBorder="1" applyProtection="1">
      <protection locked="0"/>
    </xf>
    <xf numFmtId="164" fontId="10" fillId="0" borderId="45" xfId="111" applyNumberFormat="1" applyFont="1" applyFill="1" applyBorder="1" applyProtection="1">
      <protection locked="0"/>
    </xf>
    <xf numFmtId="3" fontId="10" fillId="0" borderId="47" xfId="111" applyNumberFormat="1" applyFont="1" applyFill="1" applyBorder="1" applyProtection="1">
      <protection locked="0"/>
    </xf>
    <xf numFmtId="0" fontId="4" fillId="0" borderId="41" xfId="111" applyFont="1" applyFill="1" applyBorder="1" applyAlignment="1">
      <alignment horizontal="center"/>
    </xf>
    <xf numFmtId="0" fontId="10" fillId="0" borderId="41" xfId="111" applyFont="1" applyFill="1" applyBorder="1"/>
    <xf numFmtId="164" fontId="10" fillId="0" borderId="9" xfId="111" applyNumberFormat="1" applyFont="1" applyFill="1" applyBorder="1"/>
    <xf numFmtId="0" fontId="10" fillId="0" borderId="61" xfId="111" applyFont="1" applyFill="1" applyBorder="1" applyAlignment="1">
      <alignment horizontal="center"/>
    </xf>
    <xf numFmtId="164" fontId="10" fillId="0" borderId="24" xfId="111" applyNumberFormat="1" applyFont="1" applyFill="1" applyBorder="1"/>
    <xf numFmtId="0" fontId="10" fillId="0" borderId="56" xfId="111" applyFont="1" applyFill="1" applyBorder="1" applyAlignment="1">
      <alignment horizontal="center"/>
    </xf>
    <xf numFmtId="0" fontId="10" fillId="0" borderId="0" xfId="111" applyFont="1" applyFill="1" applyProtection="1"/>
    <xf numFmtId="0" fontId="75" fillId="0" borderId="28" xfId="124" applyFont="1" applyFill="1" applyBorder="1" applyAlignment="1" applyProtection="1">
      <alignment horizontal="left"/>
    </xf>
    <xf numFmtId="0" fontId="2" fillId="0" borderId="31" xfId="135" applyFont="1" applyFill="1" applyBorder="1" applyProtection="1"/>
    <xf numFmtId="0" fontId="75" fillId="0" borderId="29" xfId="124" applyFont="1" applyFill="1" applyBorder="1" applyAlignment="1" applyProtection="1">
      <alignment horizontal="left"/>
    </xf>
    <xf numFmtId="0" fontId="2" fillId="0" borderId="32" xfId="135" applyFont="1" applyFill="1" applyBorder="1" applyProtection="1"/>
    <xf numFmtId="0" fontId="75" fillId="0" borderId="19" xfId="124" applyFont="1" applyFill="1" applyBorder="1" applyProtection="1"/>
    <xf numFmtId="0" fontId="2" fillId="0" borderId="33" xfId="135" applyFont="1" applyFill="1" applyBorder="1" applyProtection="1"/>
    <xf numFmtId="0" fontId="75" fillId="0" borderId="2" xfId="124" applyFont="1" applyFill="1" applyBorder="1" applyProtection="1"/>
    <xf numFmtId="0" fontId="2" fillId="0" borderId="34" xfId="135" applyFont="1" applyFill="1" applyBorder="1" applyProtection="1"/>
    <xf numFmtId="0" fontId="75" fillId="0" borderId="35" xfId="105" applyFont="1" applyFill="1" applyBorder="1" applyAlignment="1" applyProtection="1">
      <protection locked="0"/>
    </xf>
    <xf numFmtId="0" fontId="2" fillId="0" borderId="36" xfId="135" applyFont="1" applyFill="1" applyBorder="1" applyProtection="1">
      <protection locked="0"/>
    </xf>
    <xf numFmtId="0" fontId="2" fillId="0" borderId="0" xfId="135" applyFont="1" applyFill="1" applyBorder="1" applyProtection="1">
      <protection locked="0"/>
    </xf>
    <xf numFmtId="0" fontId="2" fillId="0" borderId="37" xfId="135" applyFont="1" applyFill="1" applyBorder="1" applyProtection="1">
      <protection locked="0"/>
    </xf>
    <xf numFmtId="3" fontId="75" fillId="0" borderId="35" xfId="119" applyNumberFormat="1" applyFont="1" applyFill="1" applyBorder="1" applyAlignment="1" applyProtection="1">
      <alignment horizontal="left"/>
      <protection locked="0"/>
    </xf>
    <xf numFmtId="3" fontId="75" fillId="0" borderId="0" xfId="119" applyNumberFormat="1" applyFont="1" applyFill="1" applyBorder="1" applyAlignment="1" applyProtection="1">
      <protection locked="0"/>
    </xf>
    <xf numFmtId="0" fontId="75" fillId="0" borderId="30" xfId="124" applyFont="1" applyFill="1" applyBorder="1" applyAlignment="1" applyProtection="1">
      <alignment horizontal="left"/>
      <protection locked="0"/>
    </xf>
    <xf numFmtId="0" fontId="2" fillId="0" borderId="38" xfId="135" applyFont="1" applyFill="1" applyBorder="1" applyProtection="1">
      <protection locked="0"/>
    </xf>
    <xf numFmtId="0" fontId="2" fillId="0" borderId="25" xfId="135" applyFont="1" applyFill="1" applyBorder="1" applyProtection="1">
      <protection locked="0"/>
    </xf>
    <xf numFmtId="0" fontId="2" fillId="0" borderId="39" xfId="135" applyFont="1" applyFill="1" applyBorder="1" applyProtection="1">
      <protection locked="0"/>
    </xf>
    <xf numFmtId="0" fontId="76" fillId="0" borderId="0" xfId="124" applyFont="1" applyFill="1" applyBorder="1" applyAlignment="1" applyProtection="1">
      <alignment horizontal="left"/>
    </xf>
    <xf numFmtId="0" fontId="2" fillId="0" borderId="0" xfId="135" applyFont="1" applyFill="1" applyBorder="1" applyProtection="1"/>
    <xf numFmtId="0" fontId="10" fillId="0" borderId="0" xfId="110" applyFont="1" applyFill="1" applyProtection="1"/>
    <xf numFmtId="0" fontId="10" fillId="0" borderId="0" xfId="110" applyFont="1" applyFill="1" applyAlignment="1" applyProtection="1">
      <alignment horizontal="right"/>
    </xf>
    <xf numFmtId="1" fontId="10" fillId="0" borderId="41" xfId="110" applyNumberFormat="1" applyFont="1" applyFill="1" applyBorder="1" applyAlignment="1" applyProtection="1">
      <alignment horizontal="center" vertical="center"/>
    </xf>
    <xf numFmtId="0" fontId="10" fillId="0" borderId="0" xfId="110" applyFont="1" applyFill="1" applyBorder="1" applyProtection="1">
      <protection locked="0"/>
    </xf>
    <xf numFmtId="0" fontId="10" fillId="0" borderId="0" xfId="110" applyFont="1" applyFill="1" applyBorder="1" applyAlignment="1" applyProtection="1">
      <alignment horizontal="center"/>
    </xf>
    <xf numFmtId="0" fontId="10" fillId="0" borderId="0" xfId="110" applyFont="1" applyFill="1" applyAlignment="1" applyProtection="1">
      <alignment horizontal="left"/>
    </xf>
    <xf numFmtId="0" fontId="10" fillId="0" borderId="51" xfId="110" applyFont="1" applyFill="1" applyBorder="1" applyAlignment="1" applyProtection="1">
      <alignment horizontal="center" vertical="center" wrapText="1"/>
    </xf>
    <xf numFmtId="0" fontId="10" fillId="0" borderId="87" xfId="110" applyFont="1" applyFill="1" applyBorder="1" applyAlignment="1" applyProtection="1">
      <alignment horizontal="center" vertical="center" wrapText="1"/>
    </xf>
    <xf numFmtId="0" fontId="10" fillId="0" borderId="1" xfId="110" applyFont="1" applyFill="1" applyBorder="1" applyAlignment="1" applyProtection="1">
      <alignment horizontal="center" vertical="center" wrapText="1"/>
    </xf>
    <xf numFmtId="0" fontId="4" fillId="0" borderId="20" xfId="110" applyFont="1" applyFill="1" applyBorder="1" applyAlignment="1" applyProtection="1">
      <alignment horizontal="center" vertical="center" wrapText="1"/>
    </xf>
    <xf numFmtId="0" fontId="4" fillId="0" borderId="23" xfId="110" applyFont="1" applyFill="1" applyBorder="1" applyAlignment="1" applyProtection="1">
      <alignment horizontal="center" vertical="center" wrapText="1"/>
    </xf>
    <xf numFmtId="0" fontId="4" fillId="0" borderId="45" xfId="110" applyFont="1" applyFill="1" applyBorder="1" applyAlignment="1" applyProtection="1">
      <alignment horizontal="center"/>
    </xf>
    <xf numFmtId="0" fontId="4" fillId="0" borderId="47" xfId="110" applyFont="1" applyFill="1" applyBorder="1" applyAlignment="1" applyProtection="1">
      <alignment horizontal="center"/>
    </xf>
    <xf numFmtId="0" fontId="4" fillId="0" borderId="69" xfId="110" applyFont="1" applyFill="1" applyBorder="1" applyAlignment="1" applyProtection="1">
      <alignment horizontal="center"/>
    </xf>
    <xf numFmtId="0" fontId="4" fillId="0" borderId="62" xfId="110" applyFont="1" applyFill="1" applyBorder="1" applyProtection="1">
      <protection locked="0"/>
    </xf>
    <xf numFmtId="164" fontId="4" fillId="0" borderId="57" xfId="110" applyNumberFormat="1" applyFont="1" applyFill="1" applyBorder="1" applyProtection="1">
      <protection locked="0"/>
    </xf>
    <xf numFmtId="164" fontId="4" fillId="0" borderId="86" xfId="110" applyNumberFormat="1" applyFont="1" applyFill="1" applyBorder="1" applyProtection="1">
      <protection locked="0"/>
    </xf>
    <xf numFmtId="164" fontId="4" fillId="0" borderId="26" xfId="110" applyNumberFormat="1" applyFont="1" applyFill="1" applyBorder="1" applyProtection="1">
      <protection locked="0"/>
    </xf>
    <xf numFmtId="0" fontId="4" fillId="0" borderId="4" xfId="110" applyFont="1" applyFill="1" applyBorder="1" applyProtection="1">
      <protection locked="0"/>
    </xf>
    <xf numFmtId="164" fontId="4" fillId="0" borderId="51" xfId="110" applyNumberFormat="1" applyFont="1" applyFill="1" applyBorder="1" applyProtection="1">
      <protection locked="0"/>
    </xf>
    <xf numFmtId="164" fontId="4" fillId="0" borderId="87" xfId="110" applyNumberFormat="1" applyFont="1" applyFill="1" applyBorder="1" applyProtection="1">
      <protection locked="0"/>
    </xf>
    <xf numFmtId="164" fontId="4" fillId="0" borderId="1" xfId="110" applyNumberFormat="1" applyFont="1" applyFill="1" applyBorder="1" applyProtection="1">
      <protection locked="0"/>
    </xf>
    <xf numFmtId="0" fontId="4" fillId="0" borderId="74" xfId="110" applyFont="1" applyFill="1" applyBorder="1" applyProtection="1">
      <protection locked="0"/>
    </xf>
    <xf numFmtId="164" fontId="4" fillId="0" borderId="64" xfId="110" applyNumberFormat="1" applyFont="1" applyFill="1" applyBorder="1" applyProtection="1">
      <protection locked="0"/>
    </xf>
    <xf numFmtId="164" fontId="4" fillId="0" borderId="89" xfId="110" applyNumberFormat="1" applyFont="1" applyFill="1" applyBorder="1" applyProtection="1">
      <protection locked="0"/>
    </xf>
    <xf numFmtId="164" fontId="4" fillId="0" borderId="77" xfId="110" applyNumberFormat="1" applyFont="1" applyFill="1" applyBorder="1" applyProtection="1">
      <protection locked="0"/>
    </xf>
    <xf numFmtId="0" fontId="4" fillId="0" borderId="46" xfId="110" applyFont="1" applyFill="1" applyBorder="1" applyProtection="1">
      <protection locked="0"/>
    </xf>
    <xf numFmtId="164" fontId="4" fillId="0" borderId="45" xfId="110" applyNumberFormat="1" applyFont="1" applyFill="1" applyBorder="1" applyProtection="1">
      <protection locked="0"/>
    </xf>
    <xf numFmtId="164" fontId="4" fillId="0" borderId="47" xfId="110" applyNumberFormat="1" applyFont="1" applyFill="1" applyBorder="1" applyProtection="1">
      <protection locked="0"/>
    </xf>
    <xf numFmtId="164" fontId="4" fillId="0" borderId="69" xfId="110" applyNumberFormat="1" applyFont="1" applyFill="1" applyBorder="1" applyProtection="1">
      <protection locked="0"/>
    </xf>
    <xf numFmtId="0" fontId="4" fillId="0" borderId="24" xfId="88" applyFont="1" applyBorder="1" applyAlignment="1">
      <alignment horizontal="center"/>
    </xf>
    <xf numFmtId="0" fontId="10" fillId="0" borderId="41" xfId="110" applyFont="1" applyFill="1" applyBorder="1" applyAlignment="1" applyProtection="1"/>
    <xf numFmtId="164" fontId="10" fillId="0" borderId="54" xfId="110" applyNumberFormat="1" applyFont="1" applyFill="1" applyBorder="1" applyProtection="1"/>
    <xf numFmtId="164" fontId="10" fillId="0" borderId="55" xfId="110" applyNumberFormat="1" applyFont="1" applyFill="1" applyBorder="1" applyProtection="1"/>
    <xf numFmtId="164" fontId="10" fillId="0" borderId="92" xfId="110" applyNumberFormat="1" applyFont="1" applyFill="1" applyBorder="1" applyProtection="1"/>
    <xf numFmtId="0" fontId="75" fillId="0" borderId="28" xfId="124" applyFont="1" applyFill="1" applyBorder="1" applyAlignment="1" applyProtection="1">
      <alignment horizontal="left"/>
      <protection locked="0"/>
    </xf>
    <xf numFmtId="0" fontId="2" fillId="0" borderId="31" xfId="135" applyFont="1" applyFill="1" applyBorder="1" applyProtection="1">
      <protection locked="0"/>
    </xf>
    <xf numFmtId="0" fontId="75" fillId="0" borderId="29" xfId="124" applyFont="1" applyFill="1" applyBorder="1" applyAlignment="1" applyProtection="1">
      <alignment horizontal="left"/>
      <protection locked="0"/>
    </xf>
    <xf numFmtId="0" fontId="2" fillId="0" borderId="32" xfId="135" applyFont="1" applyFill="1" applyBorder="1" applyProtection="1">
      <protection locked="0"/>
    </xf>
    <xf numFmtId="0" fontId="75" fillId="0" borderId="19" xfId="124" applyFont="1" applyFill="1" applyBorder="1" applyProtection="1">
      <protection locked="0"/>
    </xf>
    <xf numFmtId="0" fontId="2" fillId="0" borderId="33" xfId="135" applyFont="1" applyFill="1" applyBorder="1" applyProtection="1">
      <protection locked="0"/>
    </xf>
    <xf numFmtId="0" fontId="75" fillId="0" borderId="2" xfId="124" applyFont="1" applyFill="1" applyBorder="1" applyProtection="1">
      <protection locked="0"/>
    </xf>
    <xf numFmtId="0" fontId="2" fillId="0" borderId="34" xfId="135" applyFont="1" applyFill="1" applyBorder="1" applyProtection="1">
      <protection locked="0"/>
    </xf>
    <xf numFmtId="3" fontId="75" fillId="0" borderId="35" xfId="118" applyNumberFormat="1" applyFont="1" applyFill="1" applyBorder="1" applyAlignment="1" applyProtection="1">
      <alignment horizontal="left"/>
      <protection locked="0"/>
    </xf>
    <xf numFmtId="3" fontId="75" fillId="0" borderId="0" xfId="118" applyNumberFormat="1" applyFont="1" applyFill="1" applyBorder="1" applyAlignment="1" applyProtection="1">
      <protection locked="0"/>
    </xf>
    <xf numFmtId="0" fontId="4" fillId="0" borderId="64" xfId="110" applyFont="1" applyFill="1" applyBorder="1" applyAlignment="1" applyProtection="1">
      <alignment horizontal="center"/>
    </xf>
    <xf numFmtId="0" fontId="4" fillId="0" borderId="89" xfId="110" applyFont="1" applyFill="1" applyBorder="1" applyAlignment="1" applyProtection="1">
      <alignment horizontal="center"/>
    </xf>
    <xf numFmtId="0" fontId="4" fillId="0" borderId="77" xfId="110" applyFont="1" applyFill="1" applyBorder="1" applyAlignment="1" applyProtection="1">
      <alignment horizontal="center"/>
    </xf>
    <xf numFmtId="0" fontId="10" fillId="0" borderId="48" xfId="103" applyFont="1" applyFill="1" applyBorder="1" applyAlignment="1" applyProtection="1">
      <alignment horizontal="center" vertical="center" wrapText="1"/>
      <protection locked="0"/>
    </xf>
    <xf numFmtId="0" fontId="10" fillId="0" borderId="46" xfId="103" applyFont="1" applyFill="1" applyBorder="1" applyAlignment="1" applyProtection="1">
      <alignment horizontal="center" vertical="center" wrapText="1"/>
      <protection locked="0"/>
    </xf>
    <xf numFmtId="0" fontId="10" fillId="0" borderId="69" xfId="103" applyFont="1" applyFill="1" applyBorder="1" applyAlignment="1" applyProtection="1">
      <alignment horizontal="center" vertical="center" wrapText="1"/>
      <protection locked="0"/>
    </xf>
    <xf numFmtId="0" fontId="10" fillId="0" borderId="69" xfId="103" applyFont="1" applyFill="1" applyBorder="1" applyAlignment="1" applyProtection="1">
      <alignment horizontal="center" vertical="center"/>
      <protection locked="0"/>
    </xf>
    <xf numFmtId="0" fontId="10" fillId="0" borderId="45" xfId="103" applyFont="1" applyFill="1" applyBorder="1" applyAlignment="1" applyProtection="1">
      <alignment horizontal="center" vertical="center" wrapText="1"/>
      <protection locked="0"/>
    </xf>
    <xf numFmtId="0" fontId="10" fillId="0" borderId="48" xfId="103" applyFont="1" applyFill="1" applyBorder="1" applyAlignment="1" applyProtection="1">
      <alignment horizontal="center" vertical="center"/>
      <protection locked="0"/>
    </xf>
    <xf numFmtId="0" fontId="10" fillId="0" borderId="47" xfId="103" applyFont="1" applyFill="1" applyBorder="1" applyAlignment="1" applyProtection="1">
      <alignment horizontal="center" vertical="center" wrapText="1"/>
      <protection locked="0"/>
    </xf>
    <xf numFmtId="0" fontId="4" fillId="0" borderId="41" xfId="122" applyFont="1" applyFill="1" applyBorder="1" applyProtection="1">
      <protection locked="0"/>
    </xf>
    <xf numFmtId="0" fontId="4" fillId="0" borderId="41" xfId="122" applyFont="1" applyFill="1" applyBorder="1" applyAlignment="1" applyProtection="1">
      <alignment horizontal="center" vertical="center"/>
      <protection locked="0"/>
    </xf>
    <xf numFmtId="0" fontId="4" fillId="0" borderId="38" xfId="103" applyFont="1" applyFill="1" applyBorder="1" applyAlignment="1" applyProtection="1">
      <alignment horizontal="center"/>
      <protection locked="0"/>
    </xf>
    <xf numFmtId="0" fontId="4" fillId="0" borderId="70" xfId="103" applyFont="1" applyFill="1" applyBorder="1" applyAlignment="1" applyProtection="1">
      <alignment horizontal="center"/>
      <protection locked="0"/>
    </xf>
    <xf numFmtId="0" fontId="4" fillId="0" borderId="67" xfId="103" applyFont="1" applyFill="1" applyBorder="1" applyAlignment="1" applyProtection="1">
      <alignment horizontal="center"/>
      <protection locked="0"/>
    </xf>
    <xf numFmtId="0" fontId="4" fillId="0" borderId="66" xfId="103" applyFont="1" applyFill="1" applyBorder="1" applyAlignment="1" applyProtection="1">
      <alignment horizontal="center"/>
      <protection locked="0"/>
    </xf>
    <xf numFmtId="0" fontId="4" fillId="0" borderId="29" xfId="103" applyFont="1" applyFill="1" applyBorder="1" applyAlignment="1" applyProtection="1">
      <alignment horizontal="center"/>
      <protection locked="0"/>
    </xf>
    <xf numFmtId="0" fontId="4" fillId="0" borderId="65" xfId="103" applyFont="1" applyFill="1" applyBorder="1" applyAlignment="1" applyProtection="1">
      <alignment horizontal="center"/>
      <protection locked="0"/>
    </xf>
    <xf numFmtId="0" fontId="4" fillId="0" borderId="36" xfId="103" applyFont="1" applyFill="1" applyBorder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center"/>
      <protection locked="0"/>
    </xf>
    <xf numFmtId="0" fontId="4" fillId="0" borderId="56" xfId="103" applyFont="1" applyFill="1" applyBorder="1" applyAlignment="1" applyProtection="1">
      <alignment horizontal="center"/>
      <protection locked="0"/>
    </xf>
    <xf numFmtId="0" fontId="4" fillId="0" borderId="27" xfId="103" applyFont="1" applyFill="1" applyBorder="1" applyAlignment="1" applyProtection="1">
      <alignment horizontal="center"/>
      <protection locked="0"/>
    </xf>
    <xf numFmtId="0" fontId="4" fillId="0" borderId="90" xfId="103" applyFont="1" applyFill="1" applyBorder="1" applyAlignment="1" applyProtection="1">
      <alignment horizontal="center"/>
      <protection locked="0"/>
    </xf>
    <xf numFmtId="0" fontId="4" fillId="0" borderId="91" xfId="103" applyFont="1" applyFill="1" applyBorder="1" applyAlignment="1" applyProtection="1">
      <alignment horizontal="center"/>
      <protection locked="0"/>
    </xf>
    <xf numFmtId="0" fontId="4" fillId="0" borderId="42" xfId="122" applyFont="1" applyFill="1" applyBorder="1" applyAlignment="1" applyProtection="1">
      <alignment horizontal="center" vertical="center" wrapText="1"/>
      <protection locked="0"/>
    </xf>
    <xf numFmtId="0" fontId="10" fillId="0" borderId="17" xfId="122" applyFont="1" applyFill="1" applyBorder="1" applyAlignment="1" applyProtection="1">
      <alignment vertical="top"/>
      <protection locked="0"/>
    </xf>
    <xf numFmtId="0" fontId="4" fillId="0" borderId="43" xfId="122" applyFont="1" applyFill="1" applyBorder="1" applyAlignment="1" applyProtection="1">
      <alignment horizontal="center" vertical="center" wrapText="1"/>
      <protection locked="0"/>
    </xf>
    <xf numFmtId="0" fontId="4" fillId="0" borderId="2" xfId="122" applyFont="1" applyFill="1" applyBorder="1" applyAlignment="1" applyProtection="1">
      <alignment horizontal="left" vertical="top" indent="1"/>
      <protection locked="0"/>
    </xf>
    <xf numFmtId="0" fontId="4" fillId="0" borderId="50" xfId="122" applyFont="1" applyFill="1" applyBorder="1" applyAlignment="1" applyProtection="1">
      <alignment horizontal="center" vertical="center" wrapText="1"/>
      <protection locked="0"/>
    </xf>
    <xf numFmtId="0" fontId="4" fillId="0" borderId="52" xfId="122" applyFont="1" applyFill="1" applyBorder="1" applyAlignment="1" applyProtection="1">
      <alignment horizontal="left" vertical="top" indent="1"/>
      <protection locked="0"/>
    </xf>
    <xf numFmtId="0" fontId="4" fillId="0" borderId="18" xfId="122" applyFont="1" applyFill="1" applyBorder="1" applyAlignment="1" applyProtection="1">
      <alignment horizontal="center" vertical="center" wrapText="1"/>
      <protection locked="0"/>
    </xf>
    <xf numFmtId="0" fontId="10" fillId="0" borderId="18" xfId="122" applyFont="1" applyFill="1" applyBorder="1" applyAlignment="1" applyProtection="1">
      <alignment horizontal="left" indent="1"/>
      <protection locked="0"/>
    </xf>
    <xf numFmtId="0" fontId="4" fillId="0" borderId="19" xfId="122" applyFont="1" applyFill="1" applyBorder="1" applyAlignment="1" applyProtection="1">
      <alignment horizontal="center" vertical="center" wrapText="1"/>
      <protection locked="0"/>
    </xf>
    <xf numFmtId="0" fontId="4" fillId="0" borderId="19" xfId="122" applyFont="1" applyFill="1" applyBorder="1" applyAlignment="1" applyProtection="1">
      <alignment horizontal="left" vertical="top" indent="2"/>
      <protection locked="0"/>
    </xf>
    <xf numFmtId="0" fontId="4" fillId="0" borderId="19" xfId="122" applyFont="1" applyFill="1" applyBorder="1" applyAlignment="1" applyProtection="1">
      <alignment horizontal="left" vertical="top" indent="3"/>
      <protection locked="0"/>
    </xf>
    <xf numFmtId="0" fontId="4" fillId="0" borderId="19" xfId="122" applyFont="1" applyFill="1" applyBorder="1" applyAlignment="1" applyProtection="1">
      <alignment horizontal="left" vertical="top" indent="4"/>
      <protection locked="0"/>
    </xf>
    <xf numFmtId="0" fontId="4" fillId="0" borderId="20" xfId="122" applyFont="1" applyFill="1" applyBorder="1" applyAlignment="1" applyProtection="1">
      <alignment horizontal="center" vertical="center" wrapText="1"/>
      <protection locked="0"/>
    </xf>
    <xf numFmtId="0" fontId="4" fillId="0" borderId="20" xfId="122" applyFont="1" applyFill="1" applyBorder="1" applyAlignment="1" applyProtection="1">
      <alignment horizontal="left" vertical="top" indent="2"/>
      <protection locked="0"/>
    </xf>
    <xf numFmtId="0" fontId="4" fillId="0" borderId="21" xfId="122" applyFont="1" applyFill="1" applyBorder="1" applyAlignment="1" applyProtection="1">
      <alignment horizontal="center" vertical="center" wrapText="1"/>
      <protection locked="0"/>
    </xf>
    <xf numFmtId="0" fontId="10" fillId="0" borderId="21" xfId="122" applyFont="1" applyFill="1" applyBorder="1" applyAlignment="1" applyProtection="1">
      <alignment horizontal="left" vertical="top" indent="1"/>
      <protection locked="0"/>
    </xf>
    <xf numFmtId="0" fontId="4" fillId="0" borderId="84" xfId="122" applyFont="1" applyFill="1" applyBorder="1" applyAlignment="1" applyProtection="1">
      <alignment horizontal="center" vertical="center" wrapText="1"/>
      <protection locked="0"/>
    </xf>
    <xf numFmtId="0" fontId="4" fillId="0" borderId="84" xfId="122" applyFont="1" applyFill="1" applyBorder="1" applyAlignment="1" applyProtection="1">
      <alignment horizontal="left" vertical="top" indent="2"/>
      <protection locked="0"/>
    </xf>
    <xf numFmtId="0" fontId="10" fillId="0" borderId="18" xfId="122" applyFont="1" applyFill="1" applyBorder="1" applyAlignment="1" applyProtection="1">
      <alignment horizontal="left" vertical="top" indent="1"/>
      <protection locked="0"/>
    </xf>
    <xf numFmtId="0" fontId="4" fillId="0" borderId="20" xfId="122" applyFont="1" applyFill="1" applyBorder="1" applyAlignment="1" applyProtection="1">
      <alignment horizontal="left" indent="2"/>
      <protection locked="0"/>
    </xf>
    <xf numFmtId="0" fontId="4" fillId="0" borderId="49" xfId="122" applyFont="1" applyFill="1" applyBorder="1" applyAlignment="1" applyProtection="1">
      <alignment horizontal="center" vertical="center" wrapText="1"/>
      <protection locked="0"/>
    </xf>
    <xf numFmtId="0" fontId="10" fillId="0" borderId="22" xfId="122" applyFont="1" applyFill="1" applyBorder="1" applyAlignment="1" applyProtection="1">
      <alignment vertical="top"/>
      <protection locked="0"/>
    </xf>
    <xf numFmtId="0" fontId="4" fillId="0" borderId="44" xfId="122" applyFont="1" applyFill="1" applyBorder="1" applyAlignment="1" applyProtection="1">
      <alignment horizontal="center" vertical="center" wrapText="1"/>
      <protection locked="0"/>
    </xf>
    <xf numFmtId="0" fontId="4" fillId="0" borderId="23" xfId="122" applyFont="1" applyFill="1" applyBorder="1" applyAlignment="1" applyProtection="1">
      <alignment horizontal="left" vertical="top" indent="1"/>
      <protection locked="0"/>
    </xf>
    <xf numFmtId="0" fontId="4" fillId="0" borderId="41" xfId="122" applyFont="1" applyFill="1" applyBorder="1" applyAlignment="1" applyProtection="1">
      <alignment horizontal="center" vertical="center" wrapText="1"/>
      <protection locked="0"/>
    </xf>
    <xf numFmtId="0" fontId="4" fillId="0" borderId="24" xfId="122" applyFont="1" applyFill="1" applyBorder="1" applyAlignment="1" applyProtection="1">
      <alignment vertical="top"/>
      <protection locked="0"/>
    </xf>
    <xf numFmtId="164" fontId="4" fillId="32" borderId="56" xfId="122" applyNumberFormat="1" applyFont="1" applyFill="1" applyBorder="1" applyAlignment="1" applyProtection="1">
      <alignment horizontal="center"/>
      <protection locked="0"/>
    </xf>
    <xf numFmtId="0" fontId="4" fillId="0" borderId="18" xfId="123" applyFont="1" applyFill="1" applyBorder="1" applyAlignment="1" applyProtection="1">
      <alignment vertical="top"/>
      <protection locked="0"/>
    </xf>
    <xf numFmtId="0" fontId="4" fillId="0" borderId="0" xfId="122" applyFont="1" applyFill="1" applyBorder="1" applyAlignment="1" applyProtection="1">
      <alignment horizontal="left" vertical="top" indent="1"/>
      <protection locked="0"/>
    </xf>
    <xf numFmtId="0" fontId="4" fillId="0" borderId="83" xfId="122" applyFont="1" applyFill="1" applyBorder="1" applyAlignment="1" applyProtection="1">
      <alignment horizontal="center" vertical="center" wrapText="1"/>
      <protection locked="0"/>
    </xf>
    <xf numFmtId="0" fontId="4" fillId="0" borderId="17" xfId="122" applyFont="1" applyFill="1" applyBorder="1" applyAlignment="1" applyProtection="1">
      <alignment vertical="top"/>
      <protection locked="0"/>
    </xf>
    <xf numFmtId="0" fontId="4" fillId="0" borderId="20" xfId="122" applyFont="1" applyFill="1" applyBorder="1" applyAlignment="1" applyProtection="1">
      <alignment horizontal="left" vertical="top" indent="1"/>
      <protection locked="0"/>
    </xf>
    <xf numFmtId="0" fontId="4" fillId="0" borderId="79" xfId="103" applyFont="1" applyFill="1" applyBorder="1" applyAlignment="1" applyProtection="1">
      <alignment horizontal="center"/>
      <protection locked="0"/>
    </xf>
    <xf numFmtId="0" fontId="10" fillId="0" borderId="24" xfId="103" applyFont="1" applyFill="1" applyBorder="1" applyAlignment="1" applyProtection="1">
      <protection locked="0"/>
    </xf>
    <xf numFmtId="0" fontId="4" fillId="0" borderId="41" xfId="103" applyFont="1" applyFill="1" applyBorder="1" applyAlignment="1" applyProtection="1">
      <alignment horizontal="center"/>
      <protection locked="0"/>
    </xf>
    <xf numFmtId="0" fontId="31" fillId="0" borderId="0" xfId="85" applyFont="1" applyProtection="1">
      <protection locked="0"/>
    </xf>
    <xf numFmtId="0" fontId="4" fillId="0" borderId="0" xfId="85" applyFont="1" applyProtection="1">
      <protection locked="0"/>
    </xf>
    <xf numFmtId="0" fontId="4" fillId="0" borderId="0" xfId="87" applyProtection="1">
      <protection locked="0"/>
    </xf>
    <xf numFmtId="0" fontId="4" fillId="0" borderId="0" xfId="87" applyFont="1" applyProtection="1">
      <protection locked="0"/>
    </xf>
    <xf numFmtId="0" fontId="4" fillId="0" borderId="0" xfId="87" applyFill="1" applyProtection="1">
      <protection locked="0"/>
    </xf>
    <xf numFmtId="0" fontId="67" fillId="0" borderId="0" xfId="87" applyFont="1" applyFill="1" applyProtection="1">
      <protection locked="0"/>
    </xf>
    <xf numFmtId="164" fontId="4" fillId="0" borderId="78" xfId="125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125" applyNumberFormat="1" applyFont="1" applyFill="1" applyBorder="1" applyAlignment="1" applyProtection="1">
      <alignment horizontal="right" vertical="center" wrapText="1"/>
      <protection locked="0"/>
    </xf>
    <xf numFmtId="164" fontId="4" fillId="0" borderId="43" xfId="94" applyNumberFormat="1" applyFont="1" applyFill="1" applyBorder="1" applyAlignment="1" applyProtection="1">
      <alignment horizontal="right"/>
      <protection locked="0"/>
    </xf>
    <xf numFmtId="164" fontId="4" fillId="37" borderId="43" xfId="94" applyNumberFormat="1" applyFont="1" applyFill="1" applyBorder="1" applyAlignment="1" applyProtection="1">
      <alignment horizontal="right"/>
    </xf>
    <xf numFmtId="164" fontId="4" fillId="37" borderId="43" xfId="109" applyNumberFormat="1" applyFont="1" applyFill="1" applyBorder="1" applyAlignment="1" applyProtection="1">
      <alignment horizontal="right"/>
    </xf>
    <xf numFmtId="164" fontId="4" fillId="37" borderId="44" xfId="109" applyNumberFormat="1" applyFont="1" applyFill="1" applyBorder="1" applyAlignment="1" applyProtection="1">
      <alignment horizontal="right"/>
    </xf>
    <xf numFmtId="164" fontId="4" fillId="35" borderId="49" xfId="93" applyNumberFormat="1" applyFont="1" applyFill="1" applyBorder="1" applyAlignment="1" applyProtection="1">
      <alignment horizontal="center"/>
      <protection locked="0"/>
    </xf>
    <xf numFmtId="0" fontId="10" fillId="35" borderId="9" xfId="104" applyFont="1" applyFill="1" applyBorder="1" applyAlignment="1" applyProtection="1">
      <alignment horizontal="center"/>
      <protection locked="0"/>
    </xf>
    <xf numFmtId="164" fontId="10" fillId="35" borderId="41" xfId="93" applyNumberFormat="1" applyFont="1" applyFill="1" applyBorder="1" applyAlignment="1" applyProtection="1">
      <alignment horizontal="center"/>
      <protection locked="0"/>
    </xf>
    <xf numFmtId="0" fontId="4" fillId="35" borderId="2" xfId="104" applyFont="1" applyFill="1" applyBorder="1" applyAlignment="1" applyProtection="1">
      <alignment horizontal="center"/>
      <protection locked="0"/>
    </xf>
    <xf numFmtId="0" fontId="4" fillId="35" borderId="43" xfId="104" applyFont="1" applyFill="1" applyBorder="1" applyAlignment="1" applyProtection="1">
      <alignment horizontal="center"/>
      <protection locked="0"/>
    </xf>
    <xf numFmtId="0" fontId="4" fillId="35" borderId="44" xfId="104" applyFont="1" applyFill="1" applyBorder="1" applyAlignment="1" applyProtection="1">
      <alignment horizontal="center"/>
      <protection locked="0"/>
    </xf>
    <xf numFmtId="164" fontId="10" fillId="37" borderId="41" xfId="93" applyNumberFormat="1" applyFont="1" applyFill="1" applyBorder="1" applyAlignment="1" applyProtection="1">
      <alignment horizontal="right"/>
    </xf>
    <xf numFmtId="164" fontId="10" fillId="37" borderId="41" xfId="93" applyNumberFormat="1" applyFont="1" applyFill="1" applyBorder="1" applyProtection="1"/>
    <xf numFmtId="164" fontId="4" fillId="37" borderId="42" xfId="93" applyNumberFormat="1" applyFont="1" applyFill="1" applyBorder="1" applyAlignment="1" applyProtection="1">
      <alignment horizontal="right"/>
    </xf>
    <xf numFmtId="164" fontId="4" fillId="37" borderId="42" xfId="93" applyNumberFormat="1" applyFont="1" applyFill="1" applyBorder="1" applyProtection="1"/>
    <xf numFmtId="164" fontId="4" fillId="37" borderId="43" xfId="120" applyNumberFormat="1" applyFont="1" applyFill="1" applyBorder="1" applyAlignment="1" applyProtection="1">
      <alignment horizontal="right"/>
    </xf>
    <xf numFmtId="164" fontId="4" fillId="37" borderId="49" xfId="93" applyNumberFormat="1" applyFont="1" applyFill="1" applyBorder="1" applyAlignment="1" applyProtection="1">
      <alignment horizontal="right"/>
    </xf>
    <xf numFmtId="0" fontId="3" fillId="0" borderId="0" xfId="158" applyFont="1" applyFill="1" applyBorder="1" applyProtection="1">
      <protection locked="0"/>
    </xf>
    <xf numFmtId="0" fontId="3" fillId="0" borderId="0" xfId="158" applyFont="1" applyFill="1" applyBorder="1" applyProtection="1"/>
    <xf numFmtId="0" fontId="7" fillId="0" borderId="0" xfId="158" applyFont="1" applyFill="1" applyBorder="1" applyAlignment="1" applyProtection="1">
      <alignment vertical="top"/>
    </xf>
    <xf numFmtId="0" fontId="75" fillId="0" borderId="0" xfId="158" applyFont="1" applyFill="1" applyBorder="1" applyProtection="1"/>
    <xf numFmtId="0" fontId="7" fillId="0" borderId="0" xfId="158" applyFont="1" applyFill="1" applyBorder="1" applyProtection="1"/>
    <xf numFmtId="0" fontId="6" fillId="0" borderId="0" xfId="158" applyFont="1" applyFill="1" applyBorder="1" applyProtection="1"/>
    <xf numFmtId="49" fontId="7" fillId="0" borderId="41" xfId="158" applyNumberFormat="1" applyFont="1" applyFill="1" applyBorder="1" applyAlignment="1" applyProtection="1">
      <alignment horizontal="center"/>
      <protection locked="0"/>
    </xf>
    <xf numFmtId="1" fontId="7" fillId="0" borderId="41" xfId="158" applyNumberFormat="1" applyFont="1" applyFill="1" applyBorder="1" applyAlignment="1" applyProtection="1">
      <alignment horizontal="center"/>
      <protection locked="0"/>
    </xf>
    <xf numFmtId="14" fontId="7" fillId="0" borderId="41" xfId="158" applyNumberFormat="1" applyFont="1" applyFill="1" applyBorder="1" applyAlignment="1" applyProtection="1">
      <alignment horizontal="center"/>
      <protection locked="0"/>
    </xf>
    <xf numFmtId="0" fontId="75" fillId="0" borderId="0" xfId="158" applyFont="1" applyFill="1" applyBorder="1" applyAlignment="1" applyProtection="1">
      <alignment horizontal="center"/>
    </xf>
    <xf numFmtId="0" fontId="3" fillId="0" borderId="0" xfId="158" applyFont="1" applyFill="1" applyBorder="1" applyAlignment="1" applyProtection="1">
      <alignment horizontal="right"/>
    </xf>
    <xf numFmtId="49" fontId="3" fillId="0" borderId="41" xfId="158" applyNumberFormat="1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Border="1" applyAlignment="1" applyProtection="1">
      <alignment vertical="center"/>
    </xf>
    <xf numFmtId="0" fontId="3" fillId="0" borderId="41" xfId="158" applyFont="1" applyFill="1" applyBorder="1" applyAlignment="1" applyProtection="1">
      <alignment horizontal="center" vertical="center"/>
      <protection locked="0"/>
    </xf>
    <xf numFmtId="0" fontId="3" fillId="0" borderId="41" xfId="158" applyFont="1" applyFill="1" applyBorder="1" applyAlignment="1" applyProtection="1">
      <alignment vertical="center"/>
      <protection locked="0"/>
    </xf>
    <xf numFmtId="0" fontId="3" fillId="0" borderId="0" xfId="158" applyFont="1" applyFill="1" applyBorder="1" applyAlignment="1" applyProtection="1">
      <alignment horizontal="right"/>
      <protection locked="0"/>
    </xf>
    <xf numFmtId="0" fontId="3" fillId="0" borderId="0" xfId="158" applyFont="1" applyFill="1" applyBorder="1" applyAlignment="1" applyProtection="1">
      <alignment vertical="center"/>
      <protection locked="0"/>
    </xf>
    <xf numFmtId="49" fontId="3" fillId="0" borderId="0" xfId="158" applyNumberFormat="1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Border="1" applyAlignment="1" applyProtection="1">
      <alignment horizontal="center" vertical="center"/>
      <protection locked="0"/>
    </xf>
    <xf numFmtId="0" fontId="23" fillId="0" borderId="0" xfId="158" applyFont="1" applyFill="1" applyBorder="1" applyAlignment="1" applyProtection="1">
      <alignment horizontal="right"/>
      <protection locked="0"/>
    </xf>
    <xf numFmtId="0" fontId="14" fillId="0" borderId="0" xfId="158" applyFont="1" applyFill="1" applyBorder="1" applyAlignment="1" applyProtection="1">
      <alignment horizontal="center"/>
      <protection locked="0"/>
    </xf>
    <xf numFmtId="0" fontId="3" fillId="0" borderId="0" xfId="158" applyFont="1" applyFill="1" applyBorder="1" applyAlignment="1" applyProtection="1">
      <alignment horizontal="center"/>
      <protection locked="0"/>
    </xf>
    <xf numFmtId="0" fontId="4" fillId="35" borderId="42" xfId="93" applyFont="1" applyFill="1" applyBorder="1" applyAlignment="1" applyProtection="1">
      <alignment horizontal="center"/>
      <protection locked="0"/>
    </xf>
    <xf numFmtId="164" fontId="10" fillId="0" borderId="83" xfId="104" applyNumberFormat="1" applyFont="1" applyFill="1" applyBorder="1" applyAlignment="1" applyProtection="1">
      <alignment horizontal="right"/>
      <protection locked="0"/>
    </xf>
    <xf numFmtId="164" fontId="4" fillId="0" borderId="44" xfId="104" applyNumberFormat="1" applyFont="1" applyFill="1" applyBorder="1" applyAlignment="1" applyProtection="1">
      <alignment horizontal="right"/>
      <protection locked="0"/>
    </xf>
    <xf numFmtId="0" fontId="4" fillId="0" borderId="19" xfId="104" applyFont="1" applyFill="1" applyBorder="1" applyProtection="1"/>
    <xf numFmtId="0" fontId="4" fillId="0" borderId="19" xfId="104" applyFont="1" applyFill="1" applyBorder="1" applyAlignment="1" applyProtection="1">
      <alignment horizontal="left" indent="1"/>
    </xf>
    <xf numFmtId="0" fontId="4" fillId="0" borderId="20" xfId="104" applyFont="1" applyFill="1" applyBorder="1" applyAlignment="1" applyProtection="1">
      <alignment horizontal="left" indent="1"/>
    </xf>
    <xf numFmtId="164" fontId="4" fillId="0" borderId="44" xfId="93" applyNumberFormat="1" applyFont="1" applyFill="1" applyBorder="1" applyAlignment="1" applyProtection="1">
      <alignment horizontal="right"/>
      <protection locked="0"/>
    </xf>
    <xf numFmtId="0" fontId="84" fillId="0" borderId="0" xfId="158" applyFont="1" applyFill="1" applyBorder="1" applyAlignment="1" applyProtection="1">
      <alignment horizontal="center"/>
    </xf>
    <xf numFmtId="0" fontId="85" fillId="0" borderId="0" xfId="0" applyFont="1" applyAlignment="1">
      <alignment horizontal="center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24" xfId="158" applyNumberFormat="1" applyFont="1" applyFill="1" applyBorder="1" applyAlignment="1" applyProtection="1">
      <alignment horizontal="center"/>
      <protection locked="0"/>
    </xf>
    <xf numFmtId="49" fontId="7" fillId="0" borderId="40" xfId="158" applyNumberFormat="1" applyFont="1" applyFill="1" applyBorder="1" applyAlignment="1" applyProtection="1">
      <alignment horizontal="center"/>
      <protection locked="0"/>
    </xf>
    <xf numFmtId="0" fontId="7" fillId="0" borderId="24" xfId="158" applyFont="1" applyFill="1" applyBorder="1" applyAlignment="1" applyProtection="1">
      <alignment horizontal="center"/>
      <protection locked="0"/>
    </xf>
    <xf numFmtId="0" fontId="7" fillId="0" borderId="40" xfId="158" applyFont="1" applyFill="1" applyBorder="1" applyAlignment="1" applyProtection="1">
      <alignment horizontal="center"/>
      <protection locked="0"/>
    </xf>
    <xf numFmtId="0" fontId="10" fillId="0" borderId="24" xfId="103" applyFont="1" applyFill="1" applyBorder="1" applyAlignment="1" applyProtection="1">
      <alignment horizontal="center" vertical="center"/>
      <protection locked="0"/>
    </xf>
    <xf numFmtId="0" fontId="10" fillId="0" borderId="9" xfId="103" applyFont="1" applyFill="1" applyBorder="1" applyAlignment="1" applyProtection="1">
      <alignment horizontal="center" vertical="center"/>
      <protection locked="0"/>
    </xf>
    <xf numFmtId="0" fontId="10" fillId="0" borderId="40" xfId="103" applyFont="1" applyFill="1" applyBorder="1" applyAlignment="1" applyProtection="1">
      <alignment horizontal="center" vertical="center"/>
      <protection locked="0"/>
    </xf>
    <xf numFmtId="0" fontId="8" fillId="0" borderId="0" xfId="122" applyFont="1" applyFill="1" applyBorder="1" applyAlignment="1" applyProtection="1">
      <alignment horizontal="left"/>
      <protection locked="0"/>
    </xf>
    <xf numFmtId="0" fontId="8" fillId="0" borderId="28" xfId="122" applyFont="1" applyFill="1" applyBorder="1" applyAlignment="1" applyProtection="1">
      <alignment horizontal="center" vertical="center" wrapText="1"/>
      <protection locked="0"/>
    </xf>
    <xf numFmtId="0" fontId="8" fillId="0" borderId="32" xfId="122" applyFont="1" applyFill="1" applyBorder="1" applyAlignment="1" applyProtection="1">
      <alignment horizontal="center" vertical="center" wrapText="1"/>
      <protection locked="0"/>
    </xf>
    <xf numFmtId="0" fontId="8" fillId="0" borderId="35" xfId="122" applyFont="1" applyFill="1" applyBorder="1" applyAlignment="1" applyProtection="1">
      <alignment horizontal="center" vertical="center" wrapText="1"/>
      <protection locked="0"/>
    </xf>
    <xf numFmtId="0" fontId="8" fillId="0" borderId="37" xfId="122" applyFont="1" applyFill="1" applyBorder="1" applyAlignment="1" applyProtection="1">
      <alignment horizontal="center" vertical="center" wrapText="1"/>
      <protection locked="0"/>
    </xf>
    <xf numFmtId="0" fontId="8" fillId="0" borderId="30" xfId="122" applyFont="1" applyFill="1" applyBorder="1" applyAlignment="1" applyProtection="1">
      <alignment horizontal="center" vertical="center" wrapText="1"/>
      <protection locked="0"/>
    </xf>
    <xf numFmtId="0" fontId="8" fillId="0" borderId="39" xfId="122" applyFont="1" applyFill="1" applyBorder="1" applyAlignment="1" applyProtection="1">
      <alignment horizontal="center" vertical="center" wrapText="1"/>
      <protection locked="0"/>
    </xf>
    <xf numFmtId="1" fontId="10" fillId="0" borderId="17" xfId="103" applyNumberFormat="1" applyFont="1" applyFill="1" applyBorder="1" applyAlignment="1" applyProtection="1">
      <alignment horizontal="center" vertical="center"/>
      <protection locked="0"/>
    </xf>
    <xf numFmtId="1" fontId="10" fillId="0" borderId="18" xfId="103" applyNumberFormat="1" applyFont="1" applyFill="1" applyBorder="1" applyAlignment="1" applyProtection="1">
      <alignment horizontal="center" vertical="center"/>
      <protection locked="0"/>
    </xf>
    <xf numFmtId="1" fontId="10" fillId="0" borderId="68" xfId="103" applyNumberFormat="1" applyFont="1" applyFill="1" applyBorder="1" applyAlignment="1" applyProtection="1">
      <alignment horizontal="center" vertical="center"/>
      <protection locked="0"/>
    </xf>
    <xf numFmtId="0" fontId="10" fillId="0" borderId="0" xfId="103" applyFont="1" applyFill="1" applyBorder="1" applyAlignment="1" applyProtection="1">
      <alignment horizontal="center"/>
      <protection locked="0"/>
    </xf>
    <xf numFmtId="0" fontId="10" fillId="0" borderId="19" xfId="103" applyFont="1" applyFill="1" applyBorder="1" applyAlignment="1" applyProtection="1">
      <alignment horizontal="center"/>
      <protection locked="0"/>
    </xf>
    <xf numFmtId="0" fontId="10" fillId="0" borderId="2" xfId="103" applyFont="1" applyFill="1" applyBorder="1" applyAlignment="1" applyProtection="1">
      <alignment horizontal="center"/>
      <protection locked="0"/>
    </xf>
    <xf numFmtId="0" fontId="10" fillId="0" borderId="34" xfId="103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4" fillId="0" borderId="24" xfId="94" applyFont="1" applyFill="1" applyBorder="1" applyAlignment="1" applyProtection="1">
      <alignment horizontal="center" vertical="center"/>
    </xf>
    <xf numFmtId="0" fontId="4" fillId="0" borderId="9" xfId="94" applyFont="1" applyFill="1" applyBorder="1" applyAlignment="1" applyProtection="1">
      <alignment horizontal="center" vertical="center"/>
    </xf>
    <xf numFmtId="0" fontId="4" fillId="0" borderId="40" xfId="94" applyFont="1" applyFill="1" applyBorder="1" applyAlignment="1" applyProtection="1">
      <alignment horizontal="center" vertical="center"/>
    </xf>
    <xf numFmtId="0" fontId="8" fillId="0" borderId="24" xfId="85" applyFont="1" applyFill="1" applyBorder="1" applyAlignment="1" applyProtection="1">
      <alignment horizontal="center" vertical="center"/>
    </xf>
    <xf numFmtId="0" fontId="8" fillId="0" borderId="40" xfId="85" applyFont="1" applyFill="1" applyBorder="1" applyAlignment="1" applyProtection="1">
      <alignment horizontal="center" vertical="center"/>
    </xf>
    <xf numFmtId="0" fontId="4" fillId="0" borderId="24" xfId="93" applyFont="1" applyFill="1" applyBorder="1" applyAlignment="1" applyProtection="1">
      <alignment horizontal="center"/>
    </xf>
    <xf numFmtId="0" fontId="4" fillId="0" borderId="9" xfId="85" applyBorder="1" applyAlignment="1" applyProtection="1">
      <alignment horizontal="center"/>
    </xf>
    <xf numFmtId="0" fontId="4" fillId="0" borderId="24" xfId="132" applyFill="1" applyBorder="1" applyAlignment="1">
      <alignment horizontal="center"/>
    </xf>
    <xf numFmtId="0" fontId="4" fillId="0" borderId="40" xfId="132" applyFill="1" applyBorder="1" applyAlignment="1">
      <alignment horizontal="center"/>
    </xf>
    <xf numFmtId="0" fontId="4" fillId="0" borderId="79" xfId="132" applyFont="1" applyFill="1" applyBorder="1" applyAlignment="1">
      <alignment horizontal="left" vertical="center" indent="1"/>
    </xf>
    <xf numFmtId="0" fontId="4" fillId="0" borderId="76" xfId="132" applyFont="1" applyFill="1" applyBorder="1" applyAlignment="1">
      <alignment horizontal="left" vertical="center" indent="1"/>
    </xf>
    <xf numFmtId="0" fontId="10" fillId="0" borderId="28" xfId="132" applyFont="1" applyFill="1" applyBorder="1" applyAlignment="1">
      <alignment horizontal="center" vertical="center"/>
    </xf>
    <xf numFmtId="0" fontId="10" fillId="0" borderId="32" xfId="132" applyFont="1" applyFill="1" applyBorder="1" applyAlignment="1">
      <alignment horizontal="center" vertical="center"/>
    </xf>
    <xf numFmtId="0" fontId="10" fillId="0" borderId="30" xfId="132" applyFont="1" applyFill="1" applyBorder="1" applyAlignment="1">
      <alignment horizontal="center" vertical="center"/>
    </xf>
    <xf numFmtId="0" fontId="10" fillId="0" borderId="39" xfId="132" applyFont="1" applyFill="1" applyBorder="1" applyAlignment="1">
      <alignment horizontal="center" vertical="center"/>
    </xf>
    <xf numFmtId="0" fontId="10" fillId="35" borderId="24" xfId="132" applyFont="1" applyFill="1" applyBorder="1" applyAlignment="1">
      <alignment horizontal="center" vertical="center" wrapText="1"/>
    </xf>
    <xf numFmtId="0" fontId="10" fillId="35" borderId="40" xfId="132" applyFont="1" applyFill="1" applyBorder="1" applyAlignment="1">
      <alignment horizontal="center" vertical="center" wrapText="1"/>
    </xf>
    <xf numFmtId="0" fontId="4" fillId="0" borderId="0" xfId="85" applyFont="1" applyAlignment="1">
      <alignment wrapText="1"/>
    </xf>
    <xf numFmtId="0" fontId="4" fillId="0" borderId="0" xfId="85" applyAlignment="1">
      <alignment wrapText="1"/>
    </xf>
    <xf numFmtId="0" fontId="4" fillId="0" borderId="83" xfId="132" applyFont="1" applyFill="1" applyBorder="1" applyAlignment="1">
      <alignment horizontal="left" vertical="center" indent="1"/>
    </xf>
    <xf numFmtId="0" fontId="4" fillId="0" borderId="79" xfId="132" applyFont="1" applyFill="1" applyBorder="1" applyAlignment="1">
      <alignment horizontal="left" vertical="center" wrapText="1" indent="1"/>
    </xf>
    <xf numFmtId="0" fontId="4" fillId="0" borderId="83" xfId="132" applyFont="1" applyFill="1" applyBorder="1" applyAlignment="1">
      <alignment horizontal="left" vertical="center" wrapText="1" indent="1"/>
    </xf>
    <xf numFmtId="0" fontId="4" fillId="0" borderId="76" xfId="132" applyFont="1" applyFill="1" applyBorder="1" applyAlignment="1">
      <alignment horizontal="left" vertical="center" wrapText="1" indent="1"/>
    </xf>
    <xf numFmtId="0" fontId="4" fillId="35" borderId="24" xfId="132" applyFont="1" applyFill="1" applyBorder="1" applyAlignment="1">
      <alignment horizontal="center" vertical="center" wrapText="1"/>
    </xf>
    <xf numFmtId="0" fontId="4" fillId="35" borderId="40" xfId="132" applyFont="1" applyFill="1" applyBorder="1" applyAlignment="1">
      <alignment horizontal="center" vertical="center" wrapText="1"/>
    </xf>
    <xf numFmtId="0" fontId="10" fillId="0" borderId="79" xfId="132" applyFont="1" applyFill="1" applyBorder="1" applyAlignment="1">
      <alignment horizontal="center" vertical="center" wrapText="1"/>
    </xf>
    <xf numFmtId="0" fontId="10" fillId="0" borderId="76" xfId="132" applyFont="1" applyFill="1" applyBorder="1" applyAlignment="1">
      <alignment horizontal="center" vertical="center" wrapText="1"/>
    </xf>
    <xf numFmtId="0" fontId="10" fillId="0" borderId="65" xfId="132" applyFont="1" applyFill="1" applyBorder="1" applyAlignment="1">
      <alignment horizontal="center" vertical="center" wrapText="1"/>
    </xf>
    <xf numFmtId="0" fontId="10" fillId="0" borderId="54" xfId="132" applyFont="1" applyFill="1" applyBorder="1" applyAlignment="1">
      <alignment horizontal="center" vertical="center" wrapText="1"/>
    </xf>
    <xf numFmtId="0" fontId="10" fillId="0" borderId="66" xfId="132" applyFont="1" applyFill="1" applyBorder="1" applyAlignment="1">
      <alignment horizontal="center" vertical="center" wrapText="1"/>
    </xf>
    <xf numFmtId="0" fontId="10" fillId="0" borderId="92" xfId="132" applyFont="1" applyFill="1" applyBorder="1" applyAlignment="1">
      <alignment horizontal="center" vertical="center" wrapText="1"/>
    </xf>
    <xf numFmtId="0" fontId="10" fillId="0" borderId="91" xfId="132" applyFont="1" applyFill="1" applyBorder="1" applyAlignment="1">
      <alignment horizontal="center" vertical="center" wrapText="1"/>
    </xf>
    <xf numFmtId="0" fontId="10" fillId="0" borderId="55" xfId="132" applyFont="1" applyFill="1" applyBorder="1" applyAlignment="1">
      <alignment horizontal="center" vertical="center" wrapText="1"/>
    </xf>
    <xf numFmtId="0" fontId="10" fillId="0" borderId="79" xfId="132" applyFont="1" applyFill="1" applyBorder="1" applyAlignment="1">
      <alignment horizontal="center" vertical="center"/>
    </xf>
    <xf numFmtId="0" fontId="10" fillId="0" borderId="76" xfId="132" applyFont="1" applyFill="1" applyBorder="1" applyAlignment="1">
      <alignment horizontal="center" vertical="center"/>
    </xf>
    <xf numFmtId="0" fontId="10" fillId="0" borderId="29" xfId="132" applyFont="1" applyFill="1" applyBorder="1" applyAlignment="1">
      <alignment horizontal="center" vertical="center"/>
    </xf>
    <xf numFmtId="0" fontId="10" fillId="0" borderId="25" xfId="132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left" vertical="top"/>
    </xf>
    <xf numFmtId="1" fontId="10" fillId="0" borderId="27" xfId="124" applyNumberFormat="1" applyFont="1" applyFill="1" applyBorder="1" applyAlignment="1" applyProtection="1">
      <alignment horizontal="center" vertical="center" wrapText="1"/>
    </xf>
    <xf numFmtId="1" fontId="10" fillId="0" borderId="56" xfId="124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18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1" fontId="10" fillId="0" borderId="57" xfId="124" applyNumberFormat="1" applyFont="1" applyFill="1" applyBorder="1" applyAlignment="1" applyProtection="1">
      <alignment horizontal="center" vertical="center" wrapText="1"/>
    </xf>
    <xf numFmtId="1" fontId="10" fillId="0" borderId="62" xfId="124" applyNumberFormat="1" applyFont="1" applyFill="1" applyBorder="1" applyAlignment="1" applyProtection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1" fontId="10" fillId="0" borderId="85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3" fillId="0" borderId="61" xfId="127" applyFont="1" applyFill="1" applyBorder="1" applyAlignment="1" applyProtection="1">
      <alignment horizontal="left"/>
    </xf>
    <xf numFmtId="0" fontId="3" fillId="0" borderId="40" xfId="127" applyFont="1" applyFill="1" applyBorder="1" applyAlignment="1" applyProtection="1">
      <alignment horizontal="left"/>
    </xf>
    <xf numFmtId="0" fontId="3" fillId="0" borderId="4" xfId="127" applyFont="1" applyFill="1" applyBorder="1" applyAlignment="1" applyProtection="1">
      <alignment horizontal="left" indent="1"/>
    </xf>
    <xf numFmtId="0" fontId="3" fillId="0" borderId="34" xfId="127" applyFont="1" applyFill="1" applyBorder="1" applyAlignment="1" applyProtection="1">
      <alignment horizontal="left" indent="1"/>
    </xf>
    <xf numFmtId="0" fontId="3" fillId="0" borderId="62" xfId="127" applyFont="1" applyFill="1" applyBorder="1" applyAlignment="1" applyProtection="1">
      <alignment horizontal="left"/>
    </xf>
    <xf numFmtId="0" fontId="3" fillId="0" borderId="68" xfId="127" applyFont="1" applyFill="1" applyBorder="1" applyAlignment="1" applyProtection="1">
      <alignment horizontal="left"/>
    </xf>
    <xf numFmtId="0" fontId="3" fillId="0" borderId="4" xfId="127" applyFont="1" applyFill="1" applyBorder="1" applyAlignment="1" applyProtection="1">
      <alignment horizontal="left"/>
    </xf>
    <xf numFmtId="0" fontId="3" fillId="0" borderId="34" xfId="127" applyFont="1" applyFill="1" applyBorder="1" applyAlignment="1" applyProtection="1">
      <alignment horizontal="left"/>
    </xf>
    <xf numFmtId="0" fontId="3" fillId="0" borderId="4" xfId="127" applyFont="1" applyFill="1" applyBorder="1" applyAlignment="1" applyProtection="1">
      <alignment horizontal="left" wrapText="1" indent="1"/>
    </xf>
    <xf numFmtId="0" fontId="3" fillId="0" borderId="34" xfId="127" applyFont="1" applyFill="1" applyBorder="1" applyAlignment="1" applyProtection="1">
      <alignment horizontal="left" wrapText="1" indent="1"/>
    </xf>
    <xf numFmtId="0" fontId="3" fillId="0" borderId="46" xfId="127" applyFont="1" applyFill="1" applyBorder="1" applyAlignment="1" applyProtection="1">
      <alignment horizontal="left"/>
    </xf>
    <xf numFmtId="0" fontId="3" fillId="0" borderId="53" xfId="127" applyFont="1" applyFill="1" applyBorder="1" applyAlignment="1" applyProtection="1">
      <alignment horizontal="left"/>
    </xf>
    <xf numFmtId="0" fontId="6" fillId="0" borderId="25" xfId="127" applyFont="1" applyFill="1" applyBorder="1" applyAlignment="1" applyProtection="1">
      <alignment horizontal="center"/>
    </xf>
    <xf numFmtId="0" fontId="25" fillId="0" borderId="28" xfId="127" applyFont="1" applyFill="1" applyBorder="1" applyAlignment="1" applyProtection="1">
      <alignment horizontal="center" vertical="center" wrapText="1"/>
    </xf>
    <xf numFmtId="0" fontId="25" fillId="0" borderId="29" xfId="127" applyFont="1" applyFill="1" applyBorder="1" applyAlignment="1" applyProtection="1">
      <alignment horizontal="center" vertical="center" wrapText="1"/>
    </xf>
    <xf numFmtId="0" fontId="25" fillId="0" borderId="32" xfId="127" applyFont="1" applyFill="1" applyBorder="1" applyAlignment="1" applyProtection="1">
      <alignment horizontal="center" vertical="center" wrapText="1"/>
    </xf>
    <xf numFmtId="0" fontId="25" fillId="0" borderId="30" xfId="127" applyFont="1" applyFill="1" applyBorder="1" applyAlignment="1" applyProtection="1">
      <alignment horizontal="center" vertical="center" wrapText="1"/>
    </xf>
    <xf numFmtId="0" fontId="25" fillId="0" borderId="25" xfId="127" applyFont="1" applyFill="1" applyBorder="1" applyAlignment="1" applyProtection="1">
      <alignment horizontal="center" vertical="center" wrapText="1"/>
    </xf>
    <xf numFmtId="0" fontId="25" fillId="0" borderId="39" xfId="127" applyFont="1" applyFill="1" applyBorder="1" applyAlignment="1" applyProtection="1">
      <alignment horizontal="center" vertical="center" wrapText="1"/>
    </xf>
    <xf numFmtId="0" fontId="3" fillId="0" borderId="9" xfId="127" applyFont="1" applyFill="1" applyBorder="1" applyAlignment="1" applyProtection="1">
      <alignment horizontal="center" vertical="center"/>
    </xf>
    <xf numFmtId="0" fontId="3" fillId="0" borderId="40" xfId="127" applyFont="1" applyFill="1" applyBorder="1" applyAlignment="1" applyProtection="1">
      <alignment horizontal="center" vertical="center"/>
    </xf>
    <xf numFmtId="0" fontId="6" fillId="0" borderId="61" xfId="127" applyFont="1" applyFill="1" applyBorder="1" applyAlignment="1" applyProtection="1">
      <alignment horizontal="left"/>
    </xf>
    <xf numFmtId="0" fontId="6" fillId="0" borderId="40" xfId="127" applyFont="1" applyFill="1" applyBorder="1" applyAlignment="1" applyProtection="1">
      <alignment horizontal="left"/>
    </xf>
    <xf numFmtId="0" fontId="3" fillId="0" borderId="72" xfId="127" applyFont="1" applyFill="1" applyBorder="1" applyAlignment="1" applyProtection="1">
      <alignment horizontal="left" indent="1"/>
    </xf>
    <xf numFmtId="0" fontId="3" fillId="0" borderId="73" xfId="127" applyFont="1" applyFill="1" applyBorder="1" applyAlignment="1" applyProtection="1">
      <alignment horizontal="left" indent="1"/>
    </xf>
    <xf numFmtId="1" fontId="6" fillId="0" borderId="24" xfId="127" applyNumberFormat="1" applyFont="1" applyFill="1" applyBorder="1" applyAlignment="1" applyProtection="1">
      <alignment horizontal="center" vertical="center"/>
    </xf>
    <xf numFmtId="0" fontId="6" fillId="0" borderId="40" xfId="127" applyFont="1" applyFill="1" applyBorder="1" applyAlignment="1" applyProtection="1">
      <alignment horizontal="center" vertical="center"/>
    </xf>
    <xf numFmtId="0" fontId="8" fillId="0" borderId="28" xfId="129" applyFont="1" applyFill="1" applyBorder="1" applyAlignment="1" applyProtection="1">
      <alignment horizontal="center" vertical="center" wrapText="1"/>
    </xf>
    <xf numFmtId="0" fontId="16" fillId="0" borderId="32" xfId="112" applyFont="1" applyFill="1" applyBorder="1" applyAlignment="1" applyProtection="1">
      <alignment horizontal="center"/>
    </xf>
    <xf numFmtId="0" fontId="16" fillId="0" borderId="30" xfId="112" applyFont="1" applyFill="1" applyBorder="1" applyAlignment="1" applyProtection="1">
      <alignment horizontal="center"/>
    </xf>
    <xf numFmtId="0" fontId="16" fillId="0" borderId="39" xfId="112" applyFont="1" applyFill="1" applyBorder="1" applyAlignment="1" applyProtection="1">
      <alignment horizontal="center"/>
    </xf>
    <xf numFmtId="0" fontId="8" fillId="0" borderId="28" xfId="112" applyFont="1" applyFill="1" applyBorder="1" applyAlignment="1" applyProtection="1">
      <alignment horizontal="center" vertical="center"/>
    </xf>
    <xf numFmtId="0" fontId="8" fillId="0" borderId="32" xfId="112" applyFont="1" applyFill="1" applyBorder="1" applyAlignment="1" applyProtection="1">
      <alignment horizontal="center" vertical="center"/>
    </xf>
    <xf numFmtId="0" fontId="8" fillId="0" borderId="30" xfId="112" applyFont="1" applyFill="1" applyBorder="1" applyAlignment="1" applyProtection="1">
      <alignment horizontal="center" vertical="center"/>
    </xf>
    <xf numFmtId="0" fontId="8" fillId="0" borderId="39" xfId="112" applyFont="1" applyFill="1" applyBorder="1" applyAlignment="1" applyProtection="1">
      <alignment horizontal="center" vertical="center"/>
    </xf>
    <xf numFmtId="0" fontId="10" fillId="0" borderId="24" xfId="124" applyFont="1" applyFill="1" applyBorder="1" applyAlignment="1" applyProtection="1">
      <alignment horizontal="center" vertical="center"/>
      <protection locked="0"/>
    </xf>
    <xf numFmtId="0" fontId="10" fillId="0" borderId="40" xfId="124" applyFont="1" applyFill="1" applyBorder="1" applyAlignment="1" applyProtection="1">
      <alignment horizontal="center" vertical="center"/>
      <protection locked="0"/>
    </xf>
    <xf numFmtId="0" fontId="69" fillId="0" borderId="18" xfId="126" applyFont="1" applyFill="1" applyBorder="1" applyAlignment="1" applyProtection="1">
      <alignment horizontal="left"/>
      <protection locked="0"/>
    </xf>
    <xf numFmtId="0" fontId="69" fillId="0" borderId="17" xfId="126" applyFont="1" applyFill="1" applyBorder="1" applyAlignment="1" applyProtection="1">
      <alignment horizontal="left"/>
      <protection locked="0"/>
    </xf>
    <xf numFmtId="0" fontId="69" fillId="0" borderId="85" xfId="126" applyFont="1" applyFill="1" applyBorder="1" applyAlignment="1" applyProtection="1">
      <alignment horizontal="left"/>
      <protection locked="0"/>
    </xf>
    <xf numFmtId="0" fontId="68" fillId="0" borderId="65" xfId="92" applyFont="1" applyBorder="1" applyAlignment="1">
      <alignment horizontal="center" vertical="center"/>
    </xf>
    <xf numFmtId="0" fontId="68" fillId="0" borderId="66" xfId="92" applyFont="1" applyBorder="1" applyAlignment="1">
      <alignment horizontal="center" vertical="center"/>
    </xf>
    <xf numFmtId="0" fontId="68" fillId="0" borderId="67" xfId="92" applyFont="1" applyBorder="1" applyAlignment="1">
      <alignment horizontal="center" vertical="center"/>
    </xf>
    <xf numFmtId="0" fontId="4" fillId="0" borderId="42" xfId="113" applyFont="1" applyFill="1" applyBorder="1" applyAlignment="1" applyProtection="1">
      <alignment horizontal="center" vertical="center" textRotation="90"/>
      <protection locked="0"/>
    </xf>
    <xf numFmtId="0" fontId="4" fillId="0" borderId="43" xfId="113" applyFont="1" applyFill="1" applyBorder="1" applyAlignment="1" applyProtection="1">
      <alignment horizontal="center" vertical="center" textRotation="90"/>
      <protection locked="0"/>
    </xf>
    <xf numFmtId="0" fontId="4" fillId="0" borderId="44" xfId="113" applyFont="1" applyFill="1" applyBorder="1" applyAlignment="1" applyProtection="1">
      <alignment horizontal="center" vertical="center" textRotation="90"/>
      <protection locked="0"/>
    </xf>
    <xf numFmtId="0" fontId="4" fillId="0" borderId="18" xfId="113" applyFont="1" applyFill="1" applyBorder="1" applyAlignment="1" applyProtection="1">
      <alignment horizontal="center" vertical="center" textRotation="90"/>
      <protection locked="0"/>
    </xf>
    <xf numFmtId="0" fontId="4" fillId="0" borderId="19" xfId="113" applyFont="1" applyFill="1" applyBorder="1" applyAlignment="1" applyProtection="1">
      <alignment horizontal="center" vertical="center" textRotation="90"/>
      <protection locked="0"/>
    </xf>
    <xf numFmtId="0" fontId="4" fillId="0" borderId="20" xfId="113" applyFont="1" applyFill="1" applyBorder="1" applyAlignment="1" applyProtection="1">
      <alignment horizontal="center" vertical="center" textRotation="90"/>
      <protection locked="0"/>
    </xf>
    <xf numFmtId="0" fontId="4" fillId="0" borderId="21" xfId="113" applyFont="1" applyFill="1" applyBorder="1" applyAlignment="1" applyProtection="1">
      <alignment horizontal="center" vertical="center" textRotation="90"/>
      <protection locked="0"/>
    </xf>
    <xf numFmtId="0" fontId="68" fillId="0" borderId="65" xfId="114" applyFont="1" applyFill="1" applyBorder="1" applyAlignment="1" applyProtection="1">
      <alignment horizontal="center" vertical="center" wrapText="1"/>
      <protection locked="0"/>
    </xf>
    <xf numFmtId="0" fontId="68" fillId="0" borderId="54" xfId="114" applyFont="1" applyFill="1" applyBorder="1" applyAlignment="1" applyProtection="1">
      <alignment horizontal="center" vertical="center" wrapText="1"/>
      <protection locked="0"/>
    </xf>
    <xf numFmtId="0" fontId="68" fillId="0" borderId="32" xfId="114" applyFont="1" applyFill="1" applyBorder="1" applyAlignment="1" applyProtection="1">
      <alignment horizontal="center" vertical="center" wrapText="1"/>
      <protection locked="0"/>
    </xf>
    <xf numFmtId="0" fontId="68" fillId="0" borderId="39" xfId="114" applyFont="1" applyFill="1" applyBorder="1" applyAlignment="1" applyProtection="1">
      <alignment horizontal="center" vertical="center" wrapText="1"/>
      <protection locked="0"/>
    </xf>
    <xf numFmtId="0" fontId="68" fillId="0" borderId="58" xfId="113" applyFont="1" applyFill="1" applyBorder="1" applyAlignment="1" applyProtection="1">
      <alignment horizontal="left" vertical="center"/>
      <protection locked="0"/>
    </xf>
    <xf numFmtId="0" fontId="68" fillId="0" borderId="63" xfId="113" applyFont="1" applyFill="1" applyBorder="1" applyAlignment="1" applyProtection="1">
      <alignment horizontal="left" vertical="center"/>
      <protection locked="0"/>
    </xf>
    <xf numFmtId="0" fontId="68" fillId="0" borderId="45" xfId="113" applyFont="1" applyFill="1" applyBorder="1" applyAlignment="1" applyProtection="1">
      <alignment horizontal="left" vertical="center"/>
      <protection locked="0"/>
    </xf>
    <xf numFmtId="0" fontId="68" fillId="0" borderId="47" xfId="113" applyFont="1" applyFill="1" applyBorder="1" applyAlignment="1" applyProtection="1">
      <alignment horizontal="left" vertical="center"/>
      <protection locked="0"/>
    </xf>
    <xf numFmtId="0" fontId="69" fillId="0" borderId="68" xfId="126" applyFont="1" applyFill="1" applyBorder="1" applyAlignment="1" applyProtection="1">
      <alignment horizontal="left"/>
      <protection locked="0"/>
    </xf>
    <xf numFmtId="0" fontId="68" fillId="0" borderId="79" xfId="114" applyFont="1" applyFill="1" applyBorder="1" applyAlignment="1" applyProtection="1">
      <alignment horizontal="center" vertical="center" wrapText="1"/>
      <protection locked="0"/>
    </xf>
    <xf numFmtId="0" fontId="68" fillId="0" borderId="83" xfId="114" applyFont="1" applyFill="1" applyBorder="1" applyAlignment="1" applyProtection="1">
      <alignment horizontal="center" vertical="center" wrapText="1"/>
      <protection locked="0"/>
    </xf>
    <xf numFmtId="0" fontId="68" fillId="0" borderId="76" xfId="114" applyFont="1" applyFill="1" applyBorder="1" applyAlignment="1" applyProtection="1">
      <alignment horizontal="center" vertical="center" wrapText="1"/>
      <protection locked="0"/>
    </xf>
    <xf numFmtId="0" fontId="68" fillId="0" borderId="28" xfId="114" applyFont="1" applyFill="1" applyBorder="1" applyAlignment="1" applyProtection="1">
      <alignment horizontal="center" vertical="center" wrapText="1"/>
      <protection locked="0"/>
    </xf>
    <xf numFmtId="0" fontId="68" fillId="0" borderId="21" xfId="114" applyFont="1" applyFill="1" applyBorder="1" applyAlignment="1" applyProtection="1">
      <alignment horizontal="center" vertical="center" wrapText="1"/>
      <protection locked="0"/>
    </xf>
    <xf numFmtId="0" fontId="68" fillId="0" borderId="66" xfId="114" applyFont="1" applyFill="1" applyBorder="1" applyAlignment="1" applyProtection="1">
      <alignment horizontal="center" vertical="center" wrapText="1"/>
      <protection locked="0"/>
    </xf>
    <xf numFmtId="0" fontId="68" fillId="0" borderId="71" xfId="114" applyFont="1" applyFill="1" applyBorder="1" applyAlignment="1" applyProtection="1">
      <alignment horizontal="center" vertical="center" wrapText="1"/>
      <protection locked="0"/>
    </xf>
    <xf numFmtId="0" fontId="68" fillId="0" borderId="91" xfId="114" applyFont="1" applyFill="1" applyBorder="1" applyAlignment="1" applyProtection="1">
      <alignment horizontal="center" vertical="center" wrapText="1"/>
      <protection locked="0"/>
    </xf>
    <xf numFmtId="0" fontId="68" fillId="0" borderId="63" xfId="114" applyFont="1" applyFill="1" applyBorder="1" applyAlignment="1" applyProtection="1">
      <alignment horizontal="center" vertical="center" wrapText="1"/>
      <protection locked="0"/>
    </xf>
    <xf numFmtId="0" fontId="68" fillId="0" borderId="57" xfId="113" applyFont="1" applyFill="1" applyBorder="1" applyAlignment="1" applyProtection="1">
      <alignment horizontal="center" vertical="center" wrapText="1"/>
      <protection locked="0"/>
    </xf>
    <xf numFmtId="0" fontId="68" fillId="0" borderId="86" xfId="113" applyFont="1" applyFill="1" applyBorder="1" applyAlignment="1" applyProtection="1">
      <alignment horizontal="center" vertical="center" wrapText="1"/>
      <protection locked="0"/>
    </xf>
    <xf numFmtId="0" fontId="68" fillId="0" borderId="80" xfId="113" applyFont="1" applyFill="1" applyBorder="1" applyAlignment="1" applyProtection="1">
      <alignment horizontal="center" vertical="center" wrapText="1"/>
      <protection locked="0"/>
    </xf>
    <xf numFmtId="0" fontId="68" fillId="0" borderId="81" xfId="113" applyFont="1" applyFill="1" applyBorder="1" applyAlignment="1" applyProtection="1">
      <alignment horizontal="center" vertical="center" wrapText="1"/>
      <protection locked="0"/>
    </xf>
    <xf numFmtId="0" fontId="68" fillId="0" borderId="45" xfId="113" applyFont="1" applyFill="1" applyBorder="1" applyAlignment="1" applyProtection="1">
      <alignment horizontal="center" vertical="center" wrapText="1"/>
      <protection locked="0"/>
    </xf>
    <xf numFmtId="0" fontId="68" fillId="0" borderId="47" xfId="113" applyFont="1" applyFill="1" applyBorder="1" applyAlignment="1" applyProtection="1">
      <alignment horizontal="center" vertical="center" wrapText="1"/>
      <protection locked="0"/>
    </xf>
    <xf numFmtId="0" fontId="10" fillId="0" borderId="24" xfId="128" applyFont="1" applyFill="1" applyBorder="1" applyAlignment="1" applyProtection="1">
      <alignment horizontal="center" vertical="center"/>
      <protection locked="0"/>
    </xf>
    <xf numFmtId="0" fontId="10" fillId="0" borderId="9" xfId="128" applyFont="1" applyFill="1" applyBorder="1" applyAlignment="1" applyProtection="1">
      <alignment horizontal="center" vertical="center"/>
      <protection locked="0"/>
    </xf>
    <xf numFmtId="0" fontId="10" fillId="0" borderId="40" xfId="128" applyFont="1" applyFill="1" applyBorder="1" applyAlignment="1" applyProtection="1">
      <alignment horizontal="center" vertical="center"/>
      <protection locked="0"/>
    </xf>
    <xf numFmtId="0" fontId="8" fillId="0" borderId="28" xfId="128" applyFont="1" applyFill="1" applyBorder="1" applyAlignment="1" applyProtection="1">
      <alignment horizontal="center" vertical="center" wrapText="1"/>
      <protection locked="0"/>
    </xf>
    <xf numFmtId="0" fontId="16" fillId="0" borderId="32" xfId="115" applyFont="1" applyFill="1" applyBorder="1" applyAlignment="1" applyProtection="1">
      <alignment horizontal="center"/>
      <protection locked="0"/>
    </xf>
    <xf numFmtId="0" fontId="16" fillId="0" borderId="30" xfId="115" applyFont="1" applyFill="1" applyBorder="1" applyAlignment="1" applyProtection="1">
      <alignment horizontal="center"/>
      <protection locked="0"/>
    </xf>
    <xf numFmtId="0" fontId="16" fillId="0" borderId="39" xfId="115" applyFont="1" applyFill="1" applyBorder="1" applyAlignment="1" applyProtection="1">
      <alignment horizontal="center"/>
      <protection locked="0"/>
    </xf>
    <xf numFmtId="0" fontId="76" fillId="0" borderId="24" xfId="124" applyFont="1" applyFill="1" applyBorder="1" applyAlignment="1" applyProtection="1">
      <alignment horizontal="left"/>
      <protection locked="0"/>
    </xf>
    <xf numFmtId="0" fontId="4" fillId="0" borderId="40" xfId="88" applyFont="1" applyBorder="1" applyAlignment="1">
      <alignment horizontal="left"/>
    </xf>
    <xf numFmtId="0" fontId="10" fillId="0" borderId="24" xfId="111" applyFont="1" applyFill="1" applyBorder="1" applyAlignment="1" applyProtection="1">
      <alignment horizontal="center" vertical="center"/>
      <protection locked="0"/>
    </xf>
    <xf numFmtId="0" fontId="6" fillId="0" borderId="40" xfId="100" applyFont="1" applyBorder="1" applyAlignment="1">
      <alignment horizontal="center" vertical="center"/>
    </xf>
    <xf numFmtId="0" fontId="10" fillId="0" borderId="24" xfId="111" applyFont="1" applyFill="1" applyBorder="1" applyAlignment="1">
      <alignment horizontal="center"/>
    </xf>
    <xf numFmtId="0" fontId="10" fillId="0" borderId="40" xfId="111" applyFont="1" applyFill="1" applyBorder="1" applyAlignment="1">
      <alignment horizontal="center"/>
    </xf>
    <xf numFmtId="1" fontId="10" fillId="0" borderId="24" xfId="111" applyNumberFormat="1" applyFont="1" applyFill="1" applyBorder="1" applyAlignment="1">
      <alignment horizontal="center"/>
    </xf>
    <xf numFmtId="0" fontId="68" fillId="0" borderId="28" xfId="111" applyFont="1" applyFill="1" applyBorder="1" applyAlignment="1">
      <alignment horizontal="center" vertical="center" wrapText="1"/>
    </xf>
    <xf numFmtId="0" fontId="68" fillId="0" borderId="32" xfId="111" applyFont="1" applyFill="1" applyBorder="1" applyAlignment="1">
      <alignment horizontal="center" vertical="center" wrapText="1"/>
    </xf>
    <xf numFmtId="0" fontId="68" fillId="0" borderId="21" xfId="111" applyFont="1" applyFill="1" applyBorder="1" applyAlignment="1">
      <alignment horizontal="center" vertical="center" wrapText="1"/>
    </xf>
    <xf numFmtId="0" fontId="68" fillId="0" borderId="73" xfId="111" applyFont="1" applyFill="1" applyBorder="1" applyAlignment="1">
      <alignment horizontal="center" vertical="center" wrapText="1"/>
    </xf>
    <xf numFmtId="0" fontId="69" fillId="0" borderId="30" xfId="111" applyFont="1" applyFill="1" applyBorder="1" applyAlignment="1">
      <alignment horizontal="center" vertical="center" wrapText="1"/>
    </xf>
    <xf numFmtId="0" fontId="69" fillId="0" borderId="39" xfId="111" applyFont="1" applyFill="1" applyBorder="1" applyAlignment="1">
      <alignment horizontal="center" vertical="center" wrapText="1"/>
    </xf>
    <xf numFmtId="0" fontId="4" fillId="0" borderId="40" xfId="88" applyFont="1" applyFill="1" applyBorder="1" applyAlignment="1">
      <alignment horizontal="left"/>
    </xf>
    <xf numFmtId="0" fontId="10" fillId="0" borderId="24" xfId="110" applyFont="1" applyFill="1" applyBorder="1" applyAlignment="1" applyProtection="1">
      <alignment horizontal="center" vertical="center"/>
      <protection locked="0"/>
    </xf>
    <xf numFmtId="0" fontId="10" fillId="0" borderId="40" xfId="110" applyFont="1" applyFill="1" applyBorder="1" applyAlignment="1" applyProtection="1">
      <alignment horizontal="center" vertical="center"/>
      <protection locked="0"/>
    </xf>
    <xf numFmtId="0" fontId="10" fillId="0" borderId="18" xfId="110" applyFont="1" applyFill="1" applyBorder="1" applyAlignment="1" applyProtection="1">
      <alignment horizontal="center" vertical="center"/>
    </xf>
    <xf numFmtId="0" fontId="10" fillId="0" borderId="17" xfId="110" applyFont="1" applyFill="1" applyBorder="1" applyAlignment="1" applyProtection="1">
      <alignment horizontal="center" vertical="center"/>
    </xf>
    <xf numFmtId="1" fontId="10" fillId="0" borderId="18" xfId="110" applyNumberFormat="1" applyFont="1" applyFill="1" applyBorder="1" applyAlignment="1" applyProtection="1">
      <alignment horizontal="center" vertical="center"/>
    </xf>
    <xf numFmtId="0" fontId="10" fillId="0" borderId="68" xfId="110" applyFont="1" applyFill="1" applyBorder="1" applyAlignment="1" applyProtection="1">
      <alignment horizontal="center" vertical="center"/>
    </xf>
    <xf numFmtId="0" fontId="10" fillId="0" borderId="84" xfId="110" applyFont="1" applyFill="1" applyBorder="1" applyAlignment="1" applyProtection="1">
      <alignment horizontal="center" vertical="center" wrapText="1"/>
    </xf>
    <xf numFmtId="0" fontId="10" fillId="0" borderId="52" xfId="110" applyFont="1" applyFill="1" applyBorder="1" applyAlignment="1" applyProtection="1">
      <alignment horizontal="center" vertical="center" wrapText="1"/>
    </xf>
    <xf numFmtId="0" fontId="10" fillId="0" borderId="35" xfId="110" applyFont="1" applyFill="1" applyBorder="1" applyAlignment="1" applyProtection="1">
      <alignment horizontal="center" vertical="center" wrapText="1"/>
    </xf>
    <xf numFmtId="0" fontId="10" fillId="0" borderId="0" xfId="110" applyFont="1" applyFill="1" applyBorder="1" applyAlignment="1" applyProtection="1">
      <alignment horizontal="center" vertical="center" wrapText="1"/>
    </xf>
  </cellXfs>
  <cellStyles count="159">
    <cellStyle name="$l0 %" xfId="1"/>
    <cellStyle name="$l0 Dec" xfId="2"/>
    <cellStyle name="$l0 No" xfId="3"/>
    <cellStyle name="$l0 Row" xfId="4"/>
    <cellStyle name="$l0 Table" xfId="5"/>
    <cellStyle name="$l1 %" xfId="6"/>
    <cellStyle name="$l1 No" xfId="7"/>
    <cellStyle name="$l1 Row" xfId="8"/>
    <cellStyle name="$l-1 Row" xfId="9"/>
    <cellStyle name="$l1 Table" xfId="10"/>
    <cellStyle name="$l2 %" xfId="11"/>
    <cellStyle name="$l2 No" xfId="12"/>
    <cellStyle name="$l2 Row" xfId="13"/>
    <cellStyle name="$l3 Row" xfId="14"/>
    <cellStyle name="$u0 %" xfId="15"/>
    <cellStyle name="$u0 No" xfId="16"/>
    <cellStyle name="[StdExit()]" xfId="17"/>
    <cellStyle name="’E‰Ý [0.00]_Region Orders (2)" xfId="18"/>
    <cellStyle name="’E‰Ý_Region Orders (2)" xfId="19"/>
    <cellStyle name="•WŹ_Pacific Region P&amp;L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dminStyle" xfId="45"/>
    <cellStyle name="args.style" xfId="46"/>
    <cellStyle name="Bad" xfId="47"/>
    <cellStyle name="Calc Currency (0)" xfId="48"/>
    <cellStyle name="Calculation" xfId="49"/>
    <cellStyle name="cárkyd" xfId="50"/>
    <cellStyle name="cary" xfId="51"/>
    <cellStyle name="ColLevel_1_BE (2)" xfId="52"/>
    <cellStyle name="Comma [0]_!!!GO" xfId="53"/>
    <cellStyle name="Comma_!!!GO" xfId="54"/>
    <cellStyle name="Copied" xfId="55"/>
    <cellStyle name="COST1" xfId="56"/>
    <cellStyle name="Currency [0]_!!!GO" xfId="57"/>
    <cellStyle name="Currency_!!!GO" xfId="58"/>
    <cellStyle name="Date" xfId="59"/>
    <cellStyle name="Entered" xfId="60"/>
    <cellStyle name="Explanatory Text" xfId="61"/>
    <cellStyle name="Good" xfId="62"/>
    <cellStyle name="Grey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Check Cell" xfId="70"/>
    <cellStyle name="Input" xfId="71"/>
    <cellStyle name="Input [yellow]" xfId="72"/>
    <cellStyle name="Input Cells" xfId="73"/>
    <cellStyle name="Linked Cell" xfId="74"/>
    <cellStyle name="Linked Cells" xfId="75"/>
    <cellStyle name="Milliers [0]_!!!GO" xfId="76"/>
    <cellStyle name="Milliers_!!!GO" xfId="77"/>
    <cellStyle name="Monétaire [0]_!!!GO" xfId="78"/>
    <cellStyle name="Monétaire_!!!GO" xfId="79"/>
    <cellStyle name="Neutral" xfId="80"/>
    <cellStyle name="New Times Roman" xfId="81"/>
    <cellStyle name="Normal - Style1" xfId="82"/>
    <cellStyle name="Normal 2" xfId="83"/>
    <cellStyle name="Normal_!!!GO" xfId="84"/>
    <cellStyle name="Normální" xfId="0" builtinId="0"/>
    <cellStyle name="Normální 10" xfId="85"/>
    <cellStyle name="Normální 10 2" xfId="86"/>
    <cellStyle name="Normální 10 2 2" xfId="87"/>
    <cellStyle name="Normální 10 3" xfId="88"/>
    <cellStyle name="Normální 10 4 2" xfId="89"/>
    <cellStyle name="Normální 11" xfId="90"/>
    <cellStyle name="Normální 11 3 2" xfId="91"/>
    <cellStyle name="Normální 14" xfId="92"/>
    <cellStyle name="normální 2" xfId="93"/>
    <cellStyle name="normální 2 2" xfId="94"/>
    <cellStyle name="normální 3" xfId="95"/>
    <cellStyle name="normální 3 2" xfId="96"/>
    <cellStyle name="normální 3 2 2" xfId="97"/>
    <cellStyle name="Normální 4" xfId="98"/>
    <cellStyle name="Normální 5" xfId="99"/>
    <cellStyle name="Normální 5 3" xfId="100"/>
    <cellStyle name="Normální 7" xfId="101"/>
    <cellStyle name="Normální 7 2" xfId="102"/>
    <cellStyle name="normální_12-AI_úprava 03-06-2005" xfId="103"/>
    <cellStyle name="normální_12-HV1" xfId="104"/>
    <cellStyle name="normální_12-I1" xfId="105"/>
    <cellStyle name="normální_13-B2abc1 2 2 2" xfId="106"/>
    <cellStyle name="normální_13-B2abc1 3" xfId="107"/>
    <cellStyle name="normální_22-Bp Bilance plán" xfId="108"/>
    <cellStyle name="normální_22-HV" xfId="109"/>
    <cellStyle name="normální_22-LDS pl Distribuce do OM  VOSO 2" xfId="110"/>
    <cellStyle name="normální_22-LDS vst 2" xfId="111"/>
    <cellStyle name="normální_22-T1 navazující na účetnictví_Příloha 5_22 (15-11-11) _změnaJN" xfId="112"/>
    <cellStyle name="normální_22-T1d" xfId="113"/>
    <cellStyle name="normální_22-T1-d opr_Příloha 5_22 (14-10-11)JN" xfId="114"/>
    <cellStyle name="normální_22-T2_Příloha 5_22 (14-10-11)JN" xfId="115"/>
    <cellStyle name="normální_List1" xfId="116"/>
    <cellStyle name="normální_List1 2" xfId="117"/>
    <cellStyle name="normální_List1_22-LDS pl Distribuce do OM  VOSO" xfId="118"/>
    <cellStyle name="normální_List1_22-LDS vst" xfId="119"/>
    <cellStyle name="normální_List3" xfId="120"/>
    <cellStyle name="normální_N3_12" xfId="121"/>
    <cellStyle name="normální_návrh ZA a A(09-09-03)" xfId="122"/>
    <cellStyle name="normální_Příloha 2_12 (02-11-11)" xfId="123"/>
    <cellStyle name="normální_regulační výkazy (A,N,B)_10601- pro vyhl" xfId="124"/>
    <cellStyle name="normální_regulační výkazy (A,N,B)_10601- pro vyhl 2" xfId="125"/>
    <cellStyle name="normální_regulační výkazy (A,N,B)_10601- pro vyhl 3" xfId="126"/>
    <cellStyle name="normální_Tabulky" xfId="127"/>
    <cellStyle name="normální_Tabulky_Příloha 5_22 (14-10-11)JN" xfId="128"/>
    <cellStyle name="normální_Tabulky_Příloha 5_22 (15-11-11) _změnaJN" xfId="129"/>
    <cellStyle name="normální_vyhláška-přílohy-29-6-01-a" xfId="130"/>
    <cellStyle name="normální_vyhláška-přílohy-29-6-01-a_22_HV-a,b" xfId="131"/>
    <cellStyle name="normální_vykaz_N3-plyn" xfId="132"/>
    <cellStyle name="normální_Výkazy PDS 22" xfId="158"/>
    <cellStyle name="normální_Výkup z obnov. zdrojů" xfId="133"/>
    <cellStyle name="normální_Výkup z obnov. zdrojů 2" xfId="134"/>
    <cellStyle name="normální_Výkup z obnov. zdrojů 2 2 2" xfId="135"/>
    <cellStyle name="normální_Výkup z obnov. zdrojů 2 3" xfId="136"/>
    <cellStyle name="normální_Výkup z obnov. zdrojů_22-Bp Bilance plán" xfId="137"/>
    <cellStyle name="normální_Výkup z obnov. zdrojů_22-Bs Bilance skutečnost" xfId="138"/>
    <cellStyle name="normální_Výkup z obnov. zdrojů_22-T1 navazující na účetnictví" xfId="139"/>
    <cellStyle name="normální_Výkup z obnov. zdrojů_22-T1-d opr" xfId="140"/>
    <cellStyle name="normální_Výkup z obnov. zdrojů_22-T2" xfId="141"/>
    <cellStyle name="Note" xfId="142"/>
    <cellStyle name="O…‹aO‚e [0.00]_Region Orders (2)" xfId="143"/>
    <cellStyle name="O…‹aO‚e_Region Orders (2)" xfId="144"/>
    <cellStyle name="Output" xfId="145"/>
    <cellStyle name="per.style" xfId="146"/>
    <cellStyle name="Percent [2]" xfId="147"/>
    <cellStyle name="pricing" xfId="148"/>
    <cellStyle name="PSChar" xfId="149"/>
    <cellStyle name="RevList" xfId="150"/>
    <cellStyle name="RowLevel_1_BE (2)" xfId="151"/>
    <cellStyle name="Standard_Tabelle1" xfId="152"/>
    <cellStyle name="Styl 1" xfId="153"/>
    <cellStyle name="Subtotal" xfId="154"/>
    <cellStyle name="Title" xfId="155"/>
    <cellStyle name="Total" xfId="156"/>
    <cellStyle name="Warning Text" xfId="157"/>
  </cellStyles>
  <dxfs count="1"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52387" name="Text Box 1"/>
        <xdr:cNvSpPr txBox="1">
          <a:spLocks noChangeArrowheads="1"/>
        </xdr:cNvSpPr>
      </xdr:nvSpPr>
      <xdr:spPr bwMode="auto">
        <a:xfrm>
          <a:off x="1843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52388" name="Text Box 2"/>
        <xdr:cNvSpPr txBox="1">
          <a:spLocks noChangeArrowheads="1"/>
        </xdr:cNvSpPr>
      </xdr:nvSpPr>
      <xdr:spPr bwMode="auto">
        <a:xfrm>
          <a:off x="20621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0</xdr:rowOff>
    </xdr:to>
    <xdr:sp macro="" textlink="">
      <xdr:nvSpPr>
        <xdr:cNvPr id="52389" name="Text Box 3"/>
        <xdr:cNvSpPr txBox="1">
          <a:spLocks noChangeArrowheads="1"/>
        </xdr:cNvSpPr>
      </xdr:nvSpPr>
      <xdr:spPr bwMode="auto">
        <a:xfrm>
          <a:off x="184308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workbookViewId="0">
      <selection sqref="A1:I1"/>
    </sheetView>
  </sheetViews>
  <sheetFormatPr defaultRowHeight="12.75"/>
  <cols>
    <col min="1" max="1" width="29.140625" customWidth="1"/>
    <col min="2" max="2" width="16.140625" customWidth="1"/>
    <col min="3" max="3" width="14.7109375" customWidth="1"/>
    <col min="4" max="4" width="8.42578125" customWidth="1"/>
    <col min="5" max="5" width="19.28515625" customWidth="1"/>
    <col min="6" max="6" width="5.5703125" customWidth="1"/>
    <col min="7" max="7" width="28.85546875" customWidth="1"/>
    <col min="8" max="8" width="2.7109375" customWidth="1"/>
    <col min="9" max="9" width="4" customWidth="1"/>
  </cols>
  <sheetData>
    <row r="1" spans="1:18" ht="49.5" customHeight="1">
      <c r="A1" s="1387" t="s">
        <v>365</v>
      </c>
      <c r="B1" s="1388"/>
      <c r="C1" s="1388"/>
      <c r="D1" s="1388"/>
      <c r="E1" s="1388"/>
      <c r="F1" s="1388"/>
      <c r="G1" s="1388"/>
      <c r="H1" s="1388"/>
      <c r="I1" s="1388"/>
      <c r="J1" s="1358"/>
      <c r="K1" s="1358"/>
      <c r="L1" s="1358"/>
      <c r="M1" s="1358"/>
      <c r="N1" s="1358"/>
      <c r="O1" s="1358"/>
      <c r="P1" s="1358"/>
      <c r="Q1" s="1358"/>
      <c r="R1" s="1358"/>
    </row>
    <row r="2" spans="1:18" ht="21" customHeight="1" thickBot="1">
      <c r="A2" s="1359"/>
      <c r="B2" s="1359"/>
      <c r="C2" s="1359"/>
      <c r="D2" s="1359"/>
      <c r="E2" s="1359"/>
      <c r="F2" s="1359"/>
      <c r="G2" s="1359"/>
      <c r="H2" s="1359"/>
      <c r="I2" s="1359"/>
      <c r="J2" s="1358"/>
      <c r="K2" s="1358"/>
      <c r="L2" s="1358"/>
      <c r="M2" s="1358"/>
      <c r="N2" s="1358"/>
      <c r="O2" s="1358"/>
      <c r="P2" s="1358"/>
      <c r="Q2" s="1358"/>
      <c r="R2" s="1358"/>
    </row>
    <row r="3" spans="1:18" ht="42" customHeight="1" thickBot="1">
      <c r="A3" s="1360" t="s">
        <v>366</v>
      </c>
      <c r="B3" s="1389"/>
      <c r="C3" s="1390"/>
      <c r="D3" s="1390"/>
      <c r="E3" s="1390"/>
      <c r="F3" s="1390"/>
      <c r="G3" s="1390"/>
      <c r="H3" s="1390"/>
      <c r="I3" s="1391"/>
      <c r="J3" s="1358"/>
      <c r="K3" s="1358"/>
      <c r="L3" s="1358"/>
      <c r="M3" s="1358"/>
      <c r="N3" s="1358"/>
      <c r="O3" s="1358"/>
      <c r="P3" s="1358"/>
      <c r="Q3" s="1358"/>
      <c r="R3" s="1358"/>
    </row>
    <row r="4" spans="1:18">
      <c r="A4" s="1359"/>
      <c r="B4" s="1361" t="s">
        <v>367</v>
      </c>
      <c r="C4" s="1359"/>
      <c r="D4" s="1359"/>
      <c r="E4" s="1359"/>
      <c r="F4" s="1359"/>
      <c r="G4" s="1359"/>
      <c r="H4" s="1359"/>
      <c r="I4" s="1359"/>
      <c r="J4" s="1358"/>
      <c r="K4" s="1358"/>
      <c r="L4" s="1358"/>
      <c r="M4" s="1358"/>
      <c r="N4" s="1358"/>
      <c r="O4" s="1358"/>
      <c r="P4" s="1358"/>
      <c r="Q4" s="1358"/>
      <c r="R4" s="1358"/>
    </row>
    <row r="5" spans="1:18" ht="13.5" thickBot="1">
      <c r="A5" s="1359"/>
      <c r="B5" s="1361"/>
      <c r="C5" s="1359"/>
      <c r="D5" s="1359"/>
      <c r="E5" s="1359"/>
      <c r="F5" s="1359"/>
      <c r="G5" s="1359"/>
      <c r="H5" s="1359"/>
      <c r="I5" s="1359"/>
      <c r="J5" s="1358"/>
      <c r="K5" s="1358"/>
      <c r="L5" s="1358"/>
      <c r="M5" s="1358"/>
      <c r="N5" s="1358"/>
      <c r="O5" s="1358"/>
      <c r="P5" s="1358"/>
      <c r="Q5" s="1358"/>
      <c r="R5" s="1358"/>
    </row>
    <row r="6" spans="1:18" ht="13.5" thickBot="1">
      <c r="A6" s="1362" t="s">
        <v>368</v>
      </c>
      <c r="B6" s="1359"/>
      <c r="C6" s="1392"/>
      <c r="D6" s="1393"/>
      <c r="E6" s="1359"/>
      <c r="F6" s="1359"/>
      <c r="G6" s="1359"/>
      <c r="H6" s="1359"/>
      <c r="I6" s="1359"/>
      <c r="J6" s="1358"/>
      <c r="K6" s="1358"/>
      <c r="L6" s="1358"/>
      <c r="M6" s="1358"/>
      <c r="N6" s="1358"/>
      <c r="O6" s="1358"/>
      <c r="P6" s="1358"/>
      <c r="Q6" s="1358"/>
      <c r="R6" s="1358"/>
    </row>
    <row r="7" spans="1:18">
      <c r="A7" s="1359"/>
      <c r="B7" s="1359"/>
      <c r="C7" s="1361" t="s">
        <v>369</v>
      </c>
      <c r="D7" s="1359"/>
      <c r="E7" s="1359"/>
      <c r="F7" s="1359"/>
      <c r="G7" s="1359"/>
      <c r="H7" s="1359"/>
      <c r="I7" s="1359"/>
      <c r="J7" s="1358"/>
      <c r="K7" s="1358"/>
      <c r="L7" s="1358"/>
      <c r="M7" s="1358"/>
      <c r="N7" s="1358"/>
      <c r="O7" s="1358"/>
      <c r="P7" s="1358"/>
      <c r="Q7" s="1358"/>
      <c r="R7" s="1358"/>
    </row>
    <row r="8" spans="1:18" ht="13.5" thickBot="1">
      <c r="A8" s="1359"/>
      <c r="B8" s="1359"/>
      <c r="C8" s="1361"/>
      <c r="D8" s="1359"/>
      <c r="E8" s="1359"/>
      <c r="F8" s="1359"/>
      <c r="G8" s="1359"/>
      <c r="H8" s="1359"/>
      <c r="I8" s="1359"/>
      <c r="J8" s="1358"/>
      <c r="K8" s="1358"/>
      <c r="L8" s="1358"/>
      <c r="M8" s="1358"/>
      <c r="N8" s="1358"/>
      <c r="O8" s="1358"/>
      <c r="P8" s="1358"/>
      <c r="Q8" s="1358"/>
      <c r="R8" s="1358"/>
    </row>
    <row r="9" spans="1:18" ht="13.5" thickBot="1">
      <c r="A9" s="1363" t="s">
        <v>370</v>
      </c>
      <c r="B9" s="1359"/>
      <c r="C9" s="1394"/>
      <c r="D9" s="1395"/>
      <c r="E9" s="1359"/>
      <c r="F9" s="1359"/>
      <c r="G9" s="1359"/>
      <c r="H9" s="1359"/>
      <c r="I9" s="1359"/>
      <c r="J9" s="1358"/>
      <c r="K9" s="1358"/>
      <c r="L9" s="1358"/>
      <c r="M9" s="1358"/>
      <c r="N9" s="1358"/>
      <c r="O9" s="1358"/>
      <c r="P9" s="1358"/>
      <c r="Q9" s="1358"/>
      <c r="R9" s="1358"/>
    </row>
    <row r="10" spans="1:18" ht="20.25" customHeight="1" thickBot="1">
      <c r="A10" s="1359"/>
      <c r="B10" s="1359"/>
      <c r="C10" s="1359"/>
      <c r="D10" s="1361"/>
      <c r="E10" s="1359"/>
      <c r="F10" s="1359"/>
      <c r="G10" s="1359"/>
      <c r="H10" s="1359"/>
      <c r="I10" s="1359"/>
      <c r="J10" s="1358"/>
      <c r="K10" s="1358"/>
      <c r="L10" s="1358"/>
      <c r="M10" s="1358"/>
      <c r="N10" s="1358"/>
      <c r="O10" s="1358"/>
      <c r="P10" s="1358"/>
      <c r="Q10" s="1358"/>
      <c r="R10" s="1358"/>
    </row>
    <row r="11" spans="1:18" ht="13.5" thickBot="1">
      <c r="A11" s="1362" t="s">
        <v>371</v>
      </c>
      <c r="B11" s="1364"/>
      <c r="C11" s="1361" t="s">
        <v>372</v>
      </c>
      <c r="D11" s="1359"/>
      <c r="E11" s="1359"/>
      <c r="F11" s="1359"/>
      <c r="G11" s="1359"/>
      <c r="H11" s="1359"/>
      <c r="I11" s="1359"/>
      <c r="J11" s="1358"/>
      <c r="K11" s="1358"/>
      <c r="L11" s="1358"/>
      <c r="M11" s="1358"/>
      <c r="N11" s="1358"/>
      <c r="O11" s="1358"/>
      <c r="P11" s="1358"/>
      <c r="Q11" s="1358"/>
      <c r="R11" s="1358"/>
    </row>
    <row r="12" spans="1:18" ht="13.5" thickBot="1">
      <c r="A12" s="1359"/>
      <c r="B12" s="1359"/>
      <c r="C12" s="1359"/>
      <c r="D12" s="1359"/>
      <c r="E12" s="1359"/>
      <c r="F12" s="1359"/>
      <c r="G12" s="1359"/>
      <c r="H12" s="1359"/>
      <c r="I12" s="1359"/>
      <c r="J12" s="1358"/>
      <c r="K12" s="1358"/>
      <c r="L12" s="1358"/>
      <c r="M12" s="1358"/>
      <c r="N12" s="1358"/>
      <c r="O12" s="1358"/>
      <c r="P12" s="1358"/>
      <c r="Q12" s="1358"/>
      <c r="R12" s="1358"/>
    </row>
    <row r="13" spans="1:18" ht="13.5" thickBot="1">
      <c r="A13" s="1362" t="s">
        <v>373</v>
      </c>
      <c r="B13" s="1365"/>
      <c r="C13" s="1361" t="s">
        <v>374</v>
      </c>
      <c r="D13" s="1359"/>
      <c r="E13" s="1359"/>
      <c r="F13" s="1359"/>
      <c r="G13" s="1359"/>
      <c r="H13" s="1359"/>
      <c r="I13" s="1359"/>
      <c r="J13" s="1358"/>
      <c r="K13" s="1358"/>
      <c r="L13" s="1358"/>
      <c r="M13" s="1358"/>
      <c r="N13" s="1358"/>
      <c r="O13" s="1358"/>
      <c r="P13" s="1358"/>
      <c r="Q13" s="1358"/>
      <c r="R13" s="1358"/>
    </row>
    <row r="14" spans="1:18" ht="13.5" thickBot="1">
      <c r="A14" s="1359"/>
      <c r="B14" s="1359"/>
      <c r="C14" s="1359"/>
      <c r="D14" s="1359"/>
      <c r="E14" s="1359"/>
      <c r="F14" s="1359"/>
      <c r="G14" s="1359"/>
      <c r="H14" s="1359"/>
      <c r="I14" s="1359"/>
      <c r="J14" s="1358"/>
      <c r="K14" s="1358"/>
      <c r="L14" s="1358"/>
      <c r="M14" s="1358"/>
      <c r="N14" s="1358"/>
      <c r="O14" s="1358"/>
      <c r="P14" s="1358"/>
      <c r="Q14" s="1358"/>
      <c r="R14" s="1358"/>
    </row>
    <row r="15" spans="1:18" ht="13.5" thickBot="1">
      <c r="A15" s="1362" t="s">
        <v>375</v>
      </c>
      <c r="B15" s="1366"/>
      <c r="C15" s="1359"/>
      <c r="D15" s="1359"/>
      <c r="E15" s="1359"/>
      <c r="F15" s="1359"/>
      <c r="G15" s="1359"/>
      <c r="H15" s="1359"/>
      <c r="I15" s="1359"/>
      <c r="J15" s="1358"/>
      <c r="K15" s="1358"/>
      <c r="L15" s="1358"/>
      <c r="M15" s="1358"/>
      <c r="N15" s="1358"/>
      <c r="O15" s="1358"/>
      <c r="P15" s="1358"/>
      <c r="Q15" s="1358"/>
      <c r="R15" s="1358"/>
    </row>
    <row r="16" spans="1:18" ht="13.5" customHeight="1" thickBot="1">
      <c r="A16" s="1359"/>
      <c r="B16" s="1359"/>
      <c r="C16" s="1367" t="s">
        <v>376</v>
      </c>
      <c r="D16" s="1359"/>
      <c r="E16" s="1361" t="s">
        <v>377</v>
      </c>
      <c r="F16" s="1359"/>
      <c r="G16" s="1361" t="s">
        <v>378</v>
      </c>
      <c r="H16" s="1359"/>
      <c r="I16" s="1359"/>
      <c r="J16" s="1358"/>
      <c r="K16" s="1358"/>
      <c r="L16" s="1358"/>
      <c r="M16" s="1358"/>
      <c r="N16" s="1358"/>
      <c r="O16" s="1358"/>
      <c r="P16" s="1358"/>
      <c r="Q16" s="1358"/>
      <c r="R16" s="1358"/>
    </row>
    <row r="17" spans="1:18" ht="25.5" customHeight="1" thickBot="1">
      <c r="A17" s="1368"/>
      <c r="B17" s="1359"/>
      <c r="C17" s="1369"/>
      <c r="D17" s="1370"/>
      <c r="E17" s="1371"/>
      <c r="F17" s="1370"/>
      <c r="G17" s="1372"/>
      <c r="H17" s="1359"/>
      <c r="I17" s="1359"/>
      <c r="J17" s="1358"/>
      <c r="K17" s="1358"/>
      <c r="L17" s="1358"/>
      <c r="M17" s="1358"/>
      <c r="N17" s="1358"/>
      <c r="O17" s="1358"/>
      <c r="P17" s="1358"/>
      <c r="Q17" s="1358"/>
      <c r="R17" s="1358"/>
    </row>
    <row r="18" spans="1:18" ht="6.75" customHeight="1">
      <c r="A18" s="1373"/>
      <c r="B18" s="1358"/>
      <c r="C18" s="1374"/>
      <c r="D18" s="1374"/>
      <c r="E18" s="1374"/>
      <c r="F18" s="1374"/>
      <c r="G18" s="1374"/>
      <c r="H18" s="1358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</row>
    <row r="19" spans="1:18">
      <c r="A19" s="1373"/>
      <c r="B19" s="1358"/>
      <c r="C19" s="1375"/>
      <c r="D19" s="1374"/>
      <c r="E19" s="1376"/>
      <c r="F19" s="1374"/>
      <c r="G19" s="1374"/>
      <c r="H19" s="1358"/>
      <c r="I19" s="1358"/>
      <c r="J19" s="1358"/>
      <c r="K19" s="1358"/>
      <c r="L19" s="1358"/>
      <c r="M19" s="1358"/>
      <c r="N19" s="1358"/>
      <c r="O19" s="1358"/>
      <c r="P19" s="1358"/>
      <c r="Q19" s="1358"/>
      <c r="R19" s="1358"/>
    </row>
    <row r="20" spans="1:18">
      <c r="A20" s="1358"/>
      <c r="B20" s="1358"/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</row>
    <row r="21" spans="1:18">
      <c r="A21" s="1358"/>
      <c r="B21" s="1358"/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</row>
    <row r="22" spans="1:18">
      <c r="A22" s="1358"/>
      <c r="B22" s="1377"/>
      <c r="C22" s="1358"/>
      <c r="D22" s="1358"/>
      <c r="E22" s="137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</row>
    <row r="23" spans="1:18">
      <c r="A23" s="1358"/>
      <c r="B23" s="1358"/>
      <c r="C23" s="1358"/>
      <c r="D23" s="1358"/>
      <c r="E23" s="137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</row>
    <row r="24" spans="1:18">
      <c r="A24" s="1358"/>
      <c r="B24" s="1358"/>
      <c r="C24" s="1358"/>
      <c r="D24" s="1358"/>
      <c r="E24" s="1379"/>
      <c r="F24" s="1358"/>
      <c r="G24" s="1358"/>
      <c r="H24" s="1358"/>
      <c r="I24" s="1358"/>
      <c r="J24" s="1358"/>
      <c r="K24" s="1358"/>
      <c r="L24" s="1358"/>
      <c r="M24" s="1358"/>
      <c r="N24" s="1358"/>
      <c r="O24" s="1358"/>
      <c r="P24" s="1358"/>
      <c r="Q24" s="1358"/>
      <c r="R24" s="1358"/>
    </row>
    <row r="25" spans="1:18">
      <c r="A25" s="1358"/>
      <c r="B25" s="1358"/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</row>
    <row r="26" spans="1:18">
      <c r="A26" s="1358"/>
      <c r="B26" s="1358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</row>
    <row r="27" spans="1:18">
      <c r="A27" s="1358"/>
      <c r="B27" s="1358"/>
      <c r="C27" s="1358"/>
      <c r="D27" s="1358"/>
      <c r="E27" s="1358"/>
      <c r="F27" s="1358"/>
      <c r="G27" s="1358"/>
      <c r="H27" s="1358"/>
      <c r="I27" s="1358"/>
      <c r="J27" s="1358"/>
      <c r="K27" s="1358"/>
      <c r="L27" s="1358"/>
      <c r="M27" s="1358"/>
      <c r="N27" s="1358"/>
      <c r="O27" s="1358"/>
      <c r="P27" s="1358"/>
      <c r="Q27" s="1358"/>
      <c r="R27" s="1358"/>
    </row>
    <row r="28" spans="1:18">
      <c r="A28" s="1358"/>
      <c r="B28" s="1358"/>
      <c r="C28" s="1358"/>
      <c r="D28" s="1358"/>
      <c r="E28" s="1358"/>
      <c r="F28" s="1358"/>
      <c r="G28" s="1358"/>
      <c r="H28" s="1358"/>
      <c r="I28" s="1358"/>
      <c r="J28" s="1358"/>
      <c r="K28" s="1358"/>
      <c r="L28" s="1358"/>
      <c r="M28" s="1358"/>
      <c r="N28" s="1358"/>
      <c r="O28" s="1358"/>
      <c r="P28" s="1358"/>
      <c r="Q28" s="1358"/>
      <c r="R28" s="1358"/>
    </row>
    <row r="29" spans="1:18">
      <c r="A29" s="1358"/>
      <c r="B29" s="1358"/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</row>
  </sheetData>
  <protectedRanges>
    <protectedRange sqref="B15 G17" name="Oblast1_1_8"/>
    <protectedRange sqref="B3" name="Oblast1_1"/>
    <protectedRange sqref="C6" name="Oblast1_1_8_1"/>
    <protectedRange sqref="B11" name="Oblast1_1_8_2"/>
    <protectedRange sqref="C17" name="Oblast1_1_8_3_1"/>
    <protectedRange sqref="E17" name="Oblast1_1_8_4_1"/>
  </protectedRanges>
  <mergeCells count="4">
    <mergeCell ref="A1:I1"/>
    <mergeCell ref="B3:I3"/>
    <mergeCell ref="C6:D6"/>
    <mergeCell ref="C9:D9"/>
  </mergeCells>
  <conditionalFormatting sqref="E22:E23">
    <cfRule type="cellIs" dxfId="0" priority="1" stopIfTrue="1" operator="equal">
      <formula>"CHYBA"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="85" zoomScaleNormal="85" workbookViewId="0">
      <selection activeCell="J1" sqref="J1"/>
    </sheetView>
  </sheetViews>
  <sheetFormatPr defaultRowHeight="12.75"/>
  <cols>
    <col min="1" max="1" width="2.7109375" customWidth="1"/>
    <col min="2" max="2" width="3.42578125" customWidth="1"/>
    <col min="3" max="3" width="42.85546875" customWidth="1"/>
    <col min="4" max="6" width="14.5703125" customWidth="1"/>
    <col min="7" max="7" width="18.5703125" customWidth="1"/>
    <col min="8" max="9" width="14.5703125" customWidth="1"/>
  </cols>
  <sheetData>
    <row r="1" spans="1:11" ht="13.5" thickBo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433"/>
    </row>
    <row r="2" spans="1:11" ht="15.75" customHeight="1" thickBot="1">
      <c r="A2" s="386"/>
      <c r="B2" s="705"/>
      <c r="C2" s="705"/>
      <c r="D2" s="706"/>
      <c r="E2" s="388" t="s">
        <v>0</v>
      </c>
      <c r="F2" s="1515"/>
      <c r="G2" s="1516"/>
      <c r="H2" s="707" t="s">
        <v>1</v>
      </c>
      <c r="I2" s="895">
        <v>2020</v>
      </c>
      <c r="J2" s="386"/>
      <c r="K2" s="433"/>
    </row>
    <row r="3" spans="1:11" ht="15.75" customHeight="1">
      <c r="A3" s="386"/>
      <c r="B3" s="708" t="s">
        <v>163</v>
      </c>
      <c r="C3" s="705"/>
      <c r="D3" s="706"/>
      <c r="E3" s="705"/>
      <c r="F3" s="706"/>
      <c r="G3" s="386"/>
      <c r="H3" s="386"/>
      <c r="I3" s="386"/>
      <c r="J3" s="386"/>
      <c r="K3" s="433"/>
    </row>
    <row r="4" spans="1:11" ht="13.5" thickBot="1">
      <c r="A4" s="386"/>
      <c r="B4" s="705"/>
      <c r="C4" s="709"/>
      <c r="D4" s="709"/>
      <c r="E4" s="709"/>
      <c r="F4" s="710"/>
      <c r="G4" s="710"/>
      <c r="H4" s="706"/>
      <c r="I4" s="709"/>
      <c r="J4" s="386"/>
      <c r="K4" s="433"/>
    </row>
    <row r="5" spans="1:11" ht="55.5" customHeight="1">
      <c r="A5" s="386"/>
      <c r="B5" s="1507" t="s">
        <v>164</v>
      </c>
      <c r="C5" s="1508"/>
      <c r="D5" s="226" t="s">
        <v>165</v>
      </c>
      <c r="E5" s="227" t="s">
        <v>166</v>
      </c>
      <c r="F5" s="228" t="s">
        <v>167</v>
      </c>
      <c r="G5" s="228" t="s">
        <v>61</v>
      </c>
      <c r="H5" s="229" t="s">
        <v>168</v>
      </c>
      <c r="I5" s="230" t="s">
        <v>169</v>
      </c>
      <c r="J5" s="386"/>
    </row>
    <row r="6" spans="1:11" ht="13.5" thickBot="1">
      <c r="A6" s="386"/>
      <c r="B6" s="1509"/>
      <c r="C6" s="1510"/>
      <c r="D6" s="231" t="s">
        <v>138</v>
      </c>
      <c r="E6" s="232" t="s">
        <v>170</v>
      </c>
      <c r="F6" s="233" t="s">
        <v>170</v>
      </c>
      <c r="G6" s="233" t="s">
        <v>60</v>
      </c>
      <c r="H6" s="234" t="s">
        <v>170</v>
      </c>
      <c r="I6" s="235" t="s">
        <v>170</v>
      </c>
      <c r="J6" s="386"/>
    </row>
    <row r="7" spans="1:11" ht="13.5" thickBot="1">
      <c r="A7" s="386"/>
      <c r="B7" s="236"/>
      <c r="C7" s="237" t="s">
        <v>11</v>
      </c>
      <c r="D7" s="238" t="s">
        <v>12</v>
      </c>
      <c r="E7" s="239" t="s">
        <v>13</v>
      </c>
      <c r="F7" s="239" t="s">
        <v>14</v>
      </c>
      <c r="G7" s="239" t="s">
        <v>15</v>
      </c>
      <c r="H7" s="237" t="s">
        <v>16</v>
      </c>
      <c r="I7" s="240" t="s">
        <v>17</v>
      </c>
      <c r="J7" s="386"/>
    </row>
    <row r="8" spans="1:11" ht="13.5" thickBot="1">
      <c r="A8" s="386"/>
      <c r="B8" s="241" t="s">
        <v>159</v>
      </c>
      <c r="C8" s="260" t="s">
        <v>171</v>
      </c>
      <c r="D8" s="242"/>
      <c r="E8" s="243"/>
      <c r="F8" s="244"/>
      <c r="G8" s="623"/>
      <c r="H8" s="590">
        <f>E8+F8</f>
        <v>0</v>
      </c>
      <c r="I8" s="245"/>
      <c r="J8" s="386"/>
    </row>
    <row r="9" spans="1:11" ht="13.5" thickBot="1">
      <c r="A9" s="386"/>
      <c r="B9" s="241" t="s">
        <v>160</v>
      </c>
      <c r="C9" s="260" t="s">
        <v>172</v>
      </c>
      <c r="D9" s="242"/>
      <c r="E9" s="243"/>
      <c r="F9" s="244"/>
      <c r="G9" s="623"/>
      <c r="H9" s="590">
        <f>E9+F9</f>
        <v>0</v>
      </c>
      <c r="I9" s="245"/>
      <c r="J9" s="386"/>
    </row>
    <row r="10" spans="1:11">
      <c r="A10" s="386"/>
      <c r="B10" s="246">
        <v>3</v>
      </c>
      <c r="C10" s="308" t="s">
        <v>173</v>
      </c>
      <c r="D10" s="713" t="s">
        <v>49</v>
      </c>
      <c r="E10" s="714" t="s">
        <v>49</v>
      </c>
      <c r="F10" s="714" t="s">
        <v>49</v>
      </c>
      <c r="G10" s="715" t="s">
        <v>49</v>
      </c>
      <c r="H10" s="591" t="s">
        <v>49</v>
      </c>
      <c r="I10" s="716" t="s">
        <v>49</v>
      </c>
      <c r="J10" s="386"/>
    </row>
    <row r="11" spans="1:11">
      <c r="A11" s="386"/>
      <c r="B11" s="247">
        <v>4</v>
      </c>
      <c r="C11" s="315" t="s">
        <v>234</v>
      </c>
      <c r="D11" s="248"/>
      <c r="E11" s="249"/>
      <c r="F11" s="250"/>
      <c r="G11" s="624"/>
      <c r="H11" s="592">
        <f t="shared" ref="H11:H17" si="0">E11+F11</f>
        <v>0</v>
      </c>
      <c r="I11" s="251"/>
      <c r="J11" s="386"/>
    </row>
    <row r="12" spans="1:11">
      <c r="A12" s="386"/>
      <c r="B12" s="247">
        <v>5</v>
      </c>
      <c r="C12" s="316" t="s">
        <v>176</v>
      </c>
      <c r="D12" s="252"/>
      <c r="E12" s="720"/>
      <c r="F12" s="253"/>
      <c r="G12" s="625"/>
      <c r="H12" s="593">
        <f t="shared" si="0"/>
        <v>0</v>
      </c>
      <c r="I12" s="254"/>
      <c r="J12" s="386"/>
    </row>
    <row r="13" spans="1:11">
      <c r="A13" s="386"/>
      <c r="B13" s="247">
        <v>6</v>
      </c>
      <c r="C13" s="316" t="s">
        <v>175</v>
      </c>
      <c r="D13" s="252"/>
      <c r="E13" s="720"/>
      <c r="F13" s="253"/>
      <c r="G13" s="625"/>
      <c r="H13" s="593">
        <f t="shared" si="0"/>
        <v>0</v>
      </c>
      <c r="I13" s="254"/>
      <c r="J13" s="386"/>
    </row>
    <row r="14" spans="1:11">
      <c r="A14" s="386"/>
      <c r="B14" s="247">
        <v>7</v>
      </c>
      <c r="C14" s="316" t="s">
        <v>233</v>
      </c>
      <c r="D14" s="252"/>
      <c r="E14" s="720"/>
      <c r="F14" s="253"/>
      <c r="G14" s="625"/>
      <c r="H14" s="593">
        <f t="shared" si="0"/>
        <v>0</v>
      </c>
      <c r="I14" s="254"/>
      <c r="J14" s="386"/>
    </row>
    <row r="15" spans="1:11">
      <c r="A15" s="386"/>
      <c r="B15" s="247">
        <v>8</v>
      </c>
      <c r="C15" s="315" t="s">
        <v>232</v>
      </c>
      <c r="D15" s="252"/>
      <c r="E15" s="720"/>
      <c r="F15" s="253"/>
      <c r="G15" s="625"/>
      <c r="H15" s="593">
        <f t="shared" si="0"/>
        <v>0</v>
      </c>
      <c r="I15" s="254"/>
      <c r="J15" s="386"/>
    </row>
    <row r="16" spans="1:11">
      <c r="A16" s="386"/>
      <c r="B16" s="247">
        <v>9</v>
      </c>
      <c r="C16" s="315" t="s">
        <v>231</v>
      </c>
      <c r="D16" s="252"/>
      <c r="E16" s="720"/>
      <c r="F16" s="253"/>
      <c r="G16" s="625"/>
      <c r="H16" s="593">
        <f t="shared" si="0"/>
        <v>0</v>
      </c>
      <c r="I16" s="254"/>
      <c r="J16" s="386"/>
    </row>
    <row r="17" spans="1:10" ht="13.5" thickBot="1">
      <c r="A17" s="386"/>
      <c r="B17" s="255">
        <v>10</v>
      </c>
      <c r="C17" s="317" t="s">
        <v>174</v>
      </c>
      <c r="D17" s="256"/>
      <c r="E17" s="722"/>
      <c r="F17" s="257"/>
      <c r="G17" s="626"/>
      <c r="H17" s="593">
        <f t="shared" si="0"/>
        <v>0</v>
      </c>
      <c r="I17" s="258"/>
      <c r="J17" s="386"/>
    </row>
    <row r="18" spans="1:10">
      <c r="A18" s="386"/>
      <c r="B18" s="319">
        <v>11</v>
      </c>
      <c r="C18" s="259" t="s">
        <v>210</v>
      </c>
      <c r="D18" s="713" t="s">
        <v>49</v>
      </c>
      <c r="E18" s="714" t="s">
        <v>49</v>
      </c>
      <c r="F18" s="714" t="s">
        <v>49</v>
      </c>
      <c r="G18" s="715" t="s">
        <v>49</v>
      </c>
      <c r="H18" s="591" t="s">
        <v>49</v>
      </c>
      <c r="I18" s="716" t="s">
        <v>49</v>
      </c>
      <c r="J18" s="386"/>
    </row>
    <row r="19" spans="1:10">
      <c r="A19" s="386"/>
      <c r="B19" s="247">
        <v>12</v>
      </c>
      <c r="C19" s="315" t="s">
        <v>234</v>
      </c>
      <c r="D19" s="248"/>
      <c r="E19" s="249"/>
      <c r="F19" s="250"/>
      <c r="G19" s="624"/>
      <c r="H19" s="592">
        <f>E19+F19</f>
        <v>0</v>
      </c>
      <c r="I19" s="251"/>
      <c r="J19" s="386"/>
    </row>
    <row r="20" spans="1:10">
      <c r="A20" s="386"/>
      <c r="B20" s="247">
        <v>13</v>
      </c>
      <c r="C20" s="316" t="s">
        <v>176</v>
      </c>
      <c r="D20" s="252"/>
      <c r="E20" s="720"/>
      <c r="F20" s="253"/>
      <c r="G20" s="625"/>
      <c r="H20" s="593">
        <f t="shared" ref="H20:H25" si="1">E20+F20</f>
        <v>0</v>
      </c>
      <c r="I20" s="254"/>
      <c r="J20" s="386"/>
    </row>
    <row r="21" spans="1:10">
      <c r="A21" s="386"/>
      <c r="B21" s="247">
        <v>14</v>
      </c>
      <c r="C21" s="316" t="s">
        <v>175</v>
      </c>
      <c r="D21" s="252"/>
      <c r="E21" s="720"/>
      <c r="F21" s="253"/>
      <c r="G21" s="625"/>
      <c r="H21" s="593">
        <f t="shared" si="1"/>
        <v>0</v>
      </c>
      <c r="I21" s="254"/>
      <c r="J21" s="386"/>
    </row>
    <row r="22" spans="1:10">
      <c r="A22" s="386"/>
      <c r="B22" s="247">
        <v>15</v>
      </c>
      <c r="C22" s="316" t="s">
        <v>233</v>
      </c>
      <c r="D22" s="252"/>
      <c r="E22" s="720"/>
      <c r="F22" s="253"/>
      <c r="G22" s="625"/>
      <c r="H22" s="593">
        <f t="shared" si="1"/>
        <v>0</v>
      </c>
      <c r="I22" s="254"/>
      <c r="J22" s="386"/>
    </row>
    <row r="23" spans="1:10">
      <c r="A23" s="386"/>
      <c r="B23" s="247">
        <v>16</v>
      </c>
      <c r="C23" s="315" t="s">
        <v>232</v>
      </c>
      <c r="D23" s="252"/>
      <c r="E23" s="720"/>
      <c r="F23" s="253"/>
      <c r="G23" s="625"/>
      <c r="H23" s="593">
        <f t="shared" si="1"/>
        <v>0</v>
      </c>
      <c r="I23" s="254"/>
      <c r="J23" s="386"/>
    </row>
    <row r="24" spans="1:10">
      <c r="A24" s="386"/>
      <c r="B24" s="247">
        <v>17</v>
      </c>
      <c r="C24" s="315" t="s">
        <v>231</v>
      </c>
      <c r="D24" s="252"/>
      <c r="E24" s="720"/>
      <c r="F24" s="253"/>
      <c r="G24" s="625"/>
      <c r="H24" s="593">
        <f t="shared" si="1"/>
        <v>0</v>
      </c>
      <c r="I24" s="254"/>
      <c r="J24" s="386"/>
    </row>
    <row r="25" spans="1:10" ht="13.5" thickBot="1">
      <c r="A25" s="386"/>
      <c r="B25" s="247">
        <v>18</v>
      </c>
      <c r="C25" s="318" t="s">
        <v>174</v>
      </c>
      <c r="D25" s="252"/>
      <c r="E25" s="720"/>
      <c r="F25" s="253"/>
      <c r="G25" s="625"/>
      <c r="H25" s="593">
        <f t="shared" si="1"/>
        <v>0</v>
      </c>
      <c r="I25" s="254"/>
      <c r="J25" s="386"/>
    </row>
    <row r="26" spans="1:10" ht="13.5" thickBot="1">
      <c r="A26" s="386"/>
      <c r="B26" s="320">
        <v>19</v>
      </c>
      <c r="C26" s="260" t="s">
        <v>177</v>
      </c>
      <c r="D26" s="594">
        <f t="shared" ref="D26:I26" si="2">SUM(D11:D17)+SUM(D19:D25)</f>
        <v>0</v>
      </c>
      <c r="E26" s="595">
        <f t="shared" si="2"/>
        <v>0</v>
      </c>
      <c r="F26" s="596">
        <f t="shared" si="2"/>
        <v>0</v>
      </c>
      <c r="G26" s="597">
        <f t="shared" si="2"/>
        <v>0</v>
      </c>
      <c r="H26" s="590">
        <f t="shared" si="2"/>
        <v>0</v>
      </c>
      <c r="I26" s="598">
        <f t="shared" si="2"/>
        <v>0</v>
      </c>
      <c r="J26" s="386"/>
    </row>
    <row r="27" spans="1:10" ht="13.5" thickBot="1">
      <c r="A27" s="386"/>
      <c r="B27" s="320">
        <v>20</v>
      </c>
      <c r="C27" s="261" t="s">
        <v>178</v>
      </c>
      <c r="D27" s="599">
        <f t="shared" ref="D27:I27" si="3">D8+D9+D26</f>
        <v>0</v>
      </c>
      <c r="E27" s="599">
        <f t="shared" si="3"/>
        <v>0</v>
      </c>
      <c r="F27" s="600">
        <f t="shared" si="3"/>
        <v>0</v>
      </c>
      <c r="G27" s="601">
        <f t="shared" si="3"/>
        <v>0</v>
      </c>
      <c r="H27" s="602">
        <f t="shared" si="3"/>
        <v>0</v>
      </c>
      <c r="I27" s="603">
        <f t="shared" si="3"/>
        <v>0</v>
      </c>
      <c r="J27" s="386"/>
    </row>
    <row r="28" spans="1:10" ht="6.75" customHeight="1" thickBot="1">
      <c r="A28" s="386"/>
      <c r="B28" s="726"/>
      <c r="C28" s="727"/>
      <c r="D28" s="728"/>
      <c r="E28" s="728"/>
      <c r="F28" s="728"/>
      <c r="G28" s="728"/>
      <c r="H28" s="728"/>
      <c r="I28" s="728"/>
      <c r="J28" s="386"/>
    </row>
    <row r="29" spans="1:10" ht="43.5" customHeight="1">
      <c r="A29" s="386"/>
      <c r="B29" s="1511" t="s">
        <v>164</v>
      </c>
      <c r="C29" s="1512"/>
      <c r="D29" s="262" t="s">
        <v>158</v>
      </c>
      <c r="E29" s="227" t="s">
        <v>179</v>
      </c>
      <c r="F29" s="227" t="s">
        <v>180</v>
      </c>
      <c r="G29" s="228" t="s">
        <v>181</v>
      </c>
      <c r="H29" s="229" t="s">
        <v>182</v>
      </c>
      <c r="I29" s="230" t="s">
        <v>169</v>
      </c>
      <c r="J29" s="386"/>
    </row>
    <row r="30" spans="1:10" ht="13.5" thickBot="1">
      <c r="A30" s="386"/>
      <c r="B30" s="1513"/>
      <c r="C30" s="1514"/>
      <c r="D30" s="263" t="s">
        <v>138</v>
      </c>
      <c r="E30" s="264" t="s">
        <v>170</v>
      </c>
      <c r="F30" s="264" t="s">
        <v>170</v>
      </c>
      <c r="G30" s="265" t="s">
        <v>60</v>
      </c>
      <c r="H30" s="266" t="s">
        <v>170</v>
      </c>
      <c r="I30" s="267" t="s">
        <v>170</v>
      </c>
      <c r="J30" s="386"/>
    </row>
    <row r="31" spans="1:10" ht="13.5" thickBot="1">
      <c r="A31" s="386"/>
      <c r="B31" s="236"/>
      <c r="C31" s="237" t="s">
        <v>11</v>
      </c>
      <c r="D31" s="238" t="s">
        <v>12</v>
      </c>
      <c r="E31" s="239" t="s">
        <v>13</v>
      </c>
      <c r="F31" s="239" t="s">
        <v>14</v>
      </c>
      <c r="G31" s="239" t="s">
        <v>15</v>
      </c>
      <c r="H31" s="237" t="s">
        <v>16</v>
      </c>
      <c r="I31" s="240" t="s">
        <v>17</v>
      </c>
      <c r="J31" s="386"/>
    </row>
    <row r="32" spans="1:10">
      <c r="A32" s="386"/>
      <c r="B32" s="322">
        <v>21</v>
      </c>
      <c r="C32" s="268" t="s">
        <v>148</v>
      </c>
      <c r="D32" s="604"/>
      <c r="E32" s="605"/>
      <c r="F32" s="605"/>
      <c r="G32" s="606"/>
      <c r="H32" s="607">
        <f>E32+F32</f>
        <v>0</v>
      </c>
      <c r="I32" s="608"/>
      <c r="J32" s="386"/>
    </row>
    <row r="33" spans="1:10" ht="13.5" customHeight="1">
      <c r="A33" s="386"/>
      <c r="B33" s="323">
        <v>22</v>
      </c>
      <c r="C33" s="269" t="s">
        <v>183</v>
      </c>
      <c r="D33" s="609"/>
      <c r="E33" s="610"/>
      <c r="F33" s="610"/>
      <c r="G33" s="611"/>
      <c r="H33" s="612">
        <f>E33+F33</f>
        <v>0</v>
      </c>
      <c r="I33" s="613"/>
      <c r="J33" s="386"/>
    </row>
    <row r="34" spans="1:10" ht="13.5" thickBot="1">
      <c r="A34" s="386"/>
      <c r="B34" s="324">
        <v>23</v>
      </c>
      <c r="C34" s="270" t="s">
        <v>184</v>
      </c>
      <c r="D34" s="729" t="s">
        <v>49</v>
      </c>
      <c r="E34" s="730" t="s">
        <v>49</v>
      </c>
      <c r="F34" s="730" t="s">
        <v>49</v>
      </c>
      <c r="G34" s="731" t="s">
        <v>49</v>
      </c>
      <c r="H34" s="614"/>
      <c r="I34" s="732" t="s">
        <v>49</v>
      </c>
      <c r="J34" s="386"/>
    </row>
    <row r="35" spans="1:10" ht="13.5" thickBot="1">
      <c r="A35" s="386"/>
      <c r="B35" s="706"/>
      <c r="C35" s="706"/>
      <c r="D35" s="706"/>
      <c r="E35" s="706"/>
      <c r="F35" s="706"/>
      <c r="G35" s="706"/>
      <c r="H35" s="706"/>
      <c r="I35" s="706"/>
      <c r="J35" s="386"/>
    </row>
    <row r="36" spans="1:10">
      <c r="A36" s="386"/>
      <c r="B36" s="706"/>
      <c r="C36" s="705"/>
      <c r="D36" s="705"/>
      <c r="E36" s="705"/>
      <c r="F36" s="618" t="s">
        <v>62</v>
      </c>
      <c r="G36" s="733"/>
      <c r="H36" s="619" t="s">
        <v>63</v>
      </c>
      <c r="I36" s="734"/>
      <c r="J36" s="386"/>
    </row>
    <row r="37" spans="1:10">
      <c r="A37" s="386"/>
      <c r="B37" s="706"/>
      <c r="C37" s="705"/>
      <c r="D37" s="705"/>
      <c r="E37" s="705"/>
      <c r="F37" s="620" t="s">
        <v>64</v>
      </c>
      <c r="G37" s="735"/>
      <c r="H37" s="621" t="s">
        <v>64</v>
      </c>
      <c r="I37" s="736"/>
      <c r="J37" s="386"/>
    </row>
    <row r="38" spans="1:10">
      <c r="A38" s="386"/>
      <c r="B38" s="706"/>
      <c r="C38" s="705"/>
      <c r="D38" s="705"/>
      <c r="E38" s="705"/>
      <c r="F38" s="221"/>
      <c r="G38" s="271"/>
      <c r="H38" s="272"/>
      <c r="I38" s="273"/>
      <c r="J38" s="386"/>
    </row>
    <row r="39" spans="1:10">
      <c r="A39" s="386"/>
      <c r="B39" s="706"/>
      <c r="C39" s="705"/>
      <c r="D39" s="705"/>
      <c r="E39" s="705"/>
      <c r="F39" s="222"/>
      <c r="G39" s="271"/>
      <c r="H39" s="223"/>
      <c r="I39" s="273"/>
      <c r="J39" s="386"/>
    </row>
    <row r="40" spans="1:10" ht="13.5" thickBot="1">
      <c r="A40" s="386"/>
      <c r="B40" s="706"/>
      <c r="C40" s="705"/>
      <c r="D40" s="705"/>
      <c r="E40" s="705"/>
      <c r="F40" s="282" t="s">
        <v>65</v>
      </c>
      <c r="G40" s="274"/>
      <c r="H40" s="737" t="s">
        <v>65</v>
      </c>
      <c r="I40" s="275"/>
      <c r="J40" s="386"/>
    </row>
    <row r="41" spans="1:10" ht="13.5" thickBot="1">
      <c r="A41" s="386"/>
      <c r="B41" s="706"/>
      <c r="C41" s="706"/>
      <c r="D41" s="706"/>
      <c r="E41" s="706"/>
      <c r="F41" s="622" t="s">
        <v>66</v>
      </c>
      <c r="G41" s="224"/>
      <c r="H41" s="634"/>
      <c r="I41" s="272"/>
      <c r="J41" s="386"/>
    </row>
    <row r="42" spans="1:10">
      <c r="A42" s="386"/>
      <c r="B42" s="386"/>
      <c r="C42" s="386"/>
      <c r="D42" s="386"/>
      <c r="E42" s="386"/>
      <c r="F42" s="386"/>
      <c r="G42" s="386"/>
      <c r="H42" s="386"/>
      <c r="I42" s="386"/>
      <c r="J42" s="386"/>
    </row>
    <row r="43" spans="1:10">
      <c r="A43" s="386"/>
      <c r="B43" s="386"/>
      <c r="C43" s="386"/>
      <c r="D43" s="386"/>
      <c r="E43" s="386"/>
      <c r="F43" s="386"/>
      <c r="G43" s="386"/>
      <c r="H43" s="386"/>
      <c r="I43" s="386"/>
      <c r="J43" s="386"/>
    </row>
    <row r="44" spans="1:10">
      <c r="A44" s="386"/>
      <c r="B44" s="386"/>
      <c r="C44" s="386"/>
      <c r="D44" s="386"/>
      <c r="E44" s="386"/>
      <c r="F44" s="386"/>
      <c r="G44" s="386"/>
      <c r="H44" s="386"/>
      <c r="I44" s="386"/>
      <c r="J44" s="386"/>
    </row>
    <row r="45" spans="1:10">
      <c r="A45" s="386"/>
      <c r="B45" s="386"/>
      <c r="C45" s="386"/>
      <c r="D45" s="386"/>
      <c r="E45" s="386"/>
      <c r="F45" s="386"/>
      <c r="G45" s="386"/>
      <c r="H45" s="386"/>
      <c r="I45" s="386"/>
      <c r="J45" s="386"/>
    </row>
  </sheetData>
  <mergeCells count="3">
    <mergeCell ref="B5:C6"/>
    <mergeCell ref="B29:C30"/>
    <mergeCell ref="F2:G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topLeftCell="A4" zoomScale="90" zoomScaleNormal="90" workbookViewId="0"/>
  </sheetViews>
  <sheetFormatPr defaultRowHeight="12.75"/>
  <cols>
    <col min="1" max="1" width="3.42578125" customWidth="1"/>
    <col min="2" max="2" width="3.85546875" customWidth="1"/>
    <col min="3" max="3" width="4.140625" customWidth="1"/>
    <col min="4" max="4" width="3.28515625" bestFit="1" customWidth="1"/>
    <col min="5" max="5" width="42.7109375" customWidth="1"/>
    <col min="6" max="6" width="9.42578125" customWidth="1"/>
    <col min="7" max="18" width="14.5703125" customWidth="1"/>
    <col min="19" max="19" width="4.5703125" customWidth="1"/>
  </cols>
  <sheetData>
    <row r="1" spans="1:19" ht="13.5" thickBot="1"/>
    <row r="2" spans="1:19" ht="15.75" thickBot="1">
      <c r="A2" s="939"/>
      <c r="B2" s="940"/>
      <c r="C2" s="940"/>
      <c r="D2" s="941"/>
      <c r="E2" s="940"/>
      <c r="F2" s="940"/>
      <c r="G2" s="940"/>
      <c r="H2" s="940"/>
      <c r="I2" s="940"/>
      <c r="J2" s="942"/>
      <c r="K2" s="942"/>
      <c r="L2" s="942"/>
      <c r="M2" s="940"/>
      <c r="N2" s="940"/>
      <c r="O2" s="943" t="s">
        <v>185</v>
      </c>
      <c r="P2" s="944"/>
      <c r="Q2" s="943" t="s">
        <v>1</v>
      </c>
      <c r="R2" s="945">
        <v>2020</v>
      </c>
      <c r="S2" s="939"/>
    </row>
    <row r="3" spans="1:19" ht="15.75">
      <c r="A3" s="939"/>
      <c r="B3" s="946" t="s">
        <v>186</v>
      </c>
      <c r="C3" s="947"/>
      <c r="D3" s="948"/>
      <c r="E3" s="942"/>
      <c r="F3" s="942"/>
      <c r="G3" s="942"/>
      <c r="H3" s="942"/>
      <c r="I3" s="942"/>
      <c r="J3" s="949"/>
      <c r="K3" s="949"/>
      <c r="L3" s="949"/>
      <c r="M3" s="940"/>
      <c r="N3" s="940"/>
      <c r="O3" s="940"/>
      <c r="P3" s="940"/>
      <c r="Q3" s="940"/>
      <c r="R3" s="940"/>
      <c r="S3" s="939"/>
    </row>
    <row r="4" spans="1:19" ht="15.75" thickBot="1">
      <c r="A4" s="939"/>
      <c r="B4" s="940"/>
      <c r="C4" s="940"/>
      <c r="D4" s="950"/>
      <c r="E4" s="949"/>
      <c r="F4" s="949"/>
      <c r="G4" s="949"/>
      <c r="H4" s="949"/>
      <c r="I4" s="949"/>
      <c r="J4" s="949"/>
      <c r="K4" s="949"/>
      <c r="L4" s="949"/>
      <c r="M4" s="940"/>
      <c r="N4" s="940"/>
      <c r="O4" s="940"/>
      <c r="P4" s="940"/>
      <c r="Q4" s="940"/>
      <c r="R4" s="940"/>
      <c r="S4" s="939"/>
    </row>
    <row r="5" spans="1:19" ht="13.5" thickBot="1">
      <c r="A5" s="951"/>
      <c r="B5" s="1520" t="s">
        <v>314</v>
      </c>
      <c r="C5" s="1521"/>
      <c r="D5" s="1521"/>
      <c r="E5" s="1521"/>
      <c r="F5" s="1522"/>
      <c r="G5" s="952" t="s">
        <v>187</v>
      </c>
      <c r="H5" s="953" t="s">
        <v>272</v>
      </c>
      <c r="I5" s="953" t="s">
        <v>273</v>
      </c>
      <c r="J5" s="953" t="s">
        <v>274</v>
      </c>
      <c r="K5" s="953" t="s">
        <v>275</v>
      </c>
      <c r="L5" s="953" t="s">
        <v>276</v>
      </c>
      <c r="M5" s="953" t="s">
        <v>277</v>
      </c>
      <c r="N5" s="953" t="s">
        <v>278</v>
      </c>
      <c r="O5" s="953" t="s">
        <v>279</v>
      </c>
      <c r="P5" s="953" t="s">
        <v>280</v>
      </c>
      <c r="Q5" s="953" t="s">
        <v>281</v>
      </c>
      <c r="R5" s="954" t="s">
        <v>198</v>
      </c>
      <c r="S5" s="951"/>
    </row>
    <row r="6" spans="1:19" ht="13.5" thickBot="1">
      <c r="A6" s="951"/>
      <c r="B6" s="955" t="s">
        <v>11</v>
      </c>
      <c r="C6" s="955" t="s">
        <v>12</v>
      </c>
      <c r="D6" s="956" t="s">
        <v>13</v>
      </c>
      <c r="E6" s="957" t="s">
        <v>14</v>
      </c>
      <c r="F6" s="958" t="s">
        <v>15</v>
      </c>
      <c r="G6" s="959" t="s">
        <v>16</v>
      </c>
      <c r="H6" s="960" t="s">
        <v>17</v>
      </c>
      <c r="I6" s="960" t="s">
        <v>18</v>
      </c>
      <c r="J6" s="960" t="s">
        <v>5</v>
      </c>
      <c r="K6" s="960" t="s">
        <v>19</v>
      </c>
      <c r="L6" s="960" t="s">
        <v>20</v>
      </c>
      <c r="M6" s="960" t="s">
        <v>21</v>
      </c>
      <c r="N6" s="960" t="s">
        <v>22</v>
      </c>
      <c r="O6" s="960" t="s">
        <v>23</v>
      </c>
      <c r="P6" s="960" t="s">
        <v>24</v>
      </c>
      <c r="Q6" s="960" t="s">
        <v>315</v>
      </c>
      <c r="R6" s="961" t="s">
        <v>316</v>
      </c>
      <c r="S6" s="951"/>
    </row>
    <row r="7" spans="1:19" ht="14.25">
      <c r="A7" s="951"/>
      <c r="B7" s="1523" t="s">
        <v>193</v>
      </c>
      <c r="C7" s="1526" t="s">
        <v>194</v>
      </c>
      <c r="D7" s="962">
        <v>1</v>
      </c>
      <c r="E7" s="1141" t="s">
        <v>317</v>
      </c>
      <c r="F7" s="1142" t="s">
        <v>192</v>
      </c>
      <c r="G7" s="1127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8"/>
      <c r="S7" s="951"/>
    </row>
    <row r="8" spans="1:19" ht="13.5">
      <c r="A8" s="951"/>
      <c r="B8" s="1524"/>
      <c r="C8" s="1527"/>
      <c r="D8" s="963">
        <f>D7+1</f>
        <v>2</v>
      </c>
      <c r="E8" s="1147" t="s">
        <v>319</v>
      </c>
      <c r="F8" s="1140" t="s">
        <v>341</v>
      </c>
      <c r="G8" s="1129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30"/>
      <c r="S8" s="951"/>
    </row>
    <row r="9" spans="1:19" ht="13.5">
      <c r="A9" s="951"/>
      <c r="B9" s="1524"/>
      <c r="C9" s="1527"/>
      <c r="D9" s="963">
        <f t="shared" ref="D9:D56" si="0">D8+1</f>
        <v>3</v>
      </c>
      <c r="E9" s="1147" t="s">
        <v>320</v>
      </c>
      <c r="F9" s="1140" t="s">
        <v>341</v>
      </c>
      <c r="G9" s="1129"/>
      <c r="H9" s="1126"/>
      <c r="I9" s="1126"/>
      <c r="J9" s="1126"/>
      <c r="K9" s="1126"/>
      <c r="L9" s="1126"/>
      <c r="M9" s="1126"/>
      <c r="N9" s="1126"/>
      <c r="O9" s="1126"/>
      <c r="P9" s="1126"/>
      <c r="Q9" s="1126"/>
      <c r="R9" s="1130"/>
      <c r="S9" s="951"/>
    </row>
    <row r="10" spans="1:19">
      <c r="A10" s="951"/>
      <c r="B10" s="1524"/>
      <c r="C10" s="1527"/>
      <c r="D10" s="963">
        <f t="shared" si="0"/>
        <v>4</v>
      </c>
      <c r="E10" s="1143" t="s">
        <v>188</v>
      </c>
      <c r="F10" s="1144" t="s">
        <v>170</v>
      </c>
      <c r="G10" s="113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1132"/>
      <c r="S10" s="951"/>
    </row>
    <row r="11" spans="1:19">
      <c r="A11" s="951"/>
      <c r="B11" s="1524"/>
      <c r="C11" s="1527"/>
      <c r="D11" s="963">
        <f t="shared" si="0"/>
        <v>5</v>
      </c>
      <c r="E11" s="1143" t="s">
        <v>61</v>
      </c>
      <c r="F11" s="1144" t="s">
        <v>60</v>
      </c>
      <c r="G11" s="1133"/>
      <c r="H11" s="1125"/>
      <c r="I11" s="1125"/>
      <c r="J11" s="1125"/>
      <c r="K11" s="1125"/>
      <c r="L11" s="1125"/>
      <c r="M11" s="1125"/>
      <c r="N11" s="1125"/>
      <c r="O11" s="1125"/>
      <c r="P11" s="1125"/>
      <c r="Q11" s="1125"/>
      <c r="R11" s="1134"/>
      <c r="S11" s="951"/>
    </row>
    <row r="12" spans="1:19" ht="14.25">
      <c r="A12" s="951"/>
      <c r="B12" s="1524"/>
      <c r="C12" s="1527"/>
      <c r="D12" s="963">
        <f t="shared" si="0"/>
        <v>6</v>
      </c>
      <c r="E12" s="1143" t="s">
        <v>189</v>
      </c>
      <c r="F12" s="1144" t="s">
        <v>192</v>
      </c>
      <c r="G12" s="1133"/>
      <c r="H12" s="1125"/>
      <c r="I12" s="1125"/>
      <c r="J12" s="1125"/>
      <c r="K12" s="1125"/>
      <c r="L12" s="1125"/>
      <c r="M12" s="1125"/>
      <c r="N12" s="1125"/>
      <c r="O12" s="1125"/>
      <c r="P12" s="1125"/>
      <c r="Q12" s="1125"/>
      <c r="R12" s="1134"/>
      <c r="S12" s="951"/>
    </row>
    <row r="13" spans="1:19">
      <c r="A13" s="951"/>
      <c r="B13" s="1524"/>
      <c r="C13" s="1527"/>
      <c r="D13" s="963">
        <f t="shared" si="0"/>
        <v>7</v>
      </c>
      <c r="E13" s="1143" t="s">
        <v>190</v>
      </c>
      <c r="F13" s="1144" t="s">
        <v>170</v>
      </c>
      <c r="G13" s="113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1132"/>
      <c r="S13" s="951"/>
    </row>
    <row r="14" spans="1:19" ht="13.5" thickBot="1">
      <c r="A14" s="951"/>
      <c r="B14" s="1524"/>
      <c r="C14" s="1528"/>
      <c r="D14" s="964">
        <f t="shared" si="0"/>
        <v>8</v>
      </c>
      <c r="E14" s="1145" t="s">
        <v>191</v>
      </c>
      <c r="F14" s="1146" t="s">
        <v>60</v>
      </c>
      <c r="G14" s="1135"/>
      <c r="H14" s="1123"/>
      <c r="I14" s="1123"/>
      <c r="J14" s="1123"/>
      <c r="K14" s="1123"/>
      <c r="L14" s="1123"/>
      <c r="M14" s="1123"/>
      <c r="N14" s="1123"/>
      <c r="O14" s="1123"/>
      <c r="P14" s="1123"/>
      <c r="Q14" s="1123"/>
      <c r="R14" s="1136"/>
      <c r="S14" s="951"/>
    </row>
    <row r="15" spans="1:19" ht="13.5">
      <c r="A15" s="951"/>
      <c r="B15" s="1524"/>
      <c r="C15" s="1526" t="s">
        <v>151</v>
      </c>
      <c r="D15" s="962">
        <f t="shared" si="0"/>
        <v>9</v>
      </c>
      <c r="E15" s="1141" t="s">
        <v>317</v>
      </c>
      <c r="F15" s="1142" t="s">
        <v>318</v>
      </c>
      <c r="G15" s="1127"/>
      <c r="H15" s="1124"/>
      <c r="I15" s="1124"/>
      <c r="J15" s="1124"/>
      <c r="K15" s="1124"/>
      <c r="L15" s="1124"/>
      <c r="M15" s="1124"/>
      <c r="N15" s="1124"/>
      <c r="O15" s="1124"/>
      <c r="P15" s="1124"/>
      <c r="Q15" s="1124"/>
      <c r="R15" s="1128"/>
      <c r="S15" s="951"/>
    </row>
    <row r="16" spans="1:19" ht="13.5">
      <c r="A16" s="951"/>
      <c r="B16" s="1524"/>
      <c r="C16" s="1527"/>
      <c r="D16" s="963">
        <f t="shared" si="0"/>
        <v>10</v>
      </c>
      <c r="E16" s="1147" t="s">
        <v>319</v>
      </c>
      <c r="F16" s="1140" t="s">
        <v>318</v>
      </c>
      <c r="G16" s="1129"/>
      <c r="H16" s="1126"/>
      <c r="I16" s="1126"/>
      <c r="J16" s="1126"/>
      <c r="K16" s="1126"/>
      <c r="L16" s="1126"/>
      <c r="M16" s="1126"/>
      <c r="N16" s="1126"/>
      <c r="O16" s="1126"/>
      <c r="P16" s="1126"/>
      <c r="Q16" s="1126"/>
      <c r="R16" s="1130"/>
      <c r="S16" s="951"/>
    </row>
    <row r="17" spans="1:19" ht="13.5">
      <c r="A17" s="951"/>
      <c r="B17" s="1524"/>
      <c r="C17" s="1527"/>
      <c r="D17" s="963">
        <f t="shared" si="0"/>
        <v>11</v>
      </c>
      <c r="E17" s="1147" t="s">
        <v>320</v>
      </c>
      <c r="F17" s="1140" t="s">
        <v>318</v>
      </c>
      <c r="G17" s="1129"/>
      <c r="H17" s="1126"/>
      <c r="I17" s="1126"/>
      <c r="J17" s="1126"/>
      <c r="K17" s="1126"/>
      <c r="L17" s="1126"/>
      <c r="M17" s="1126"/>
      <c r="N17" s="1126"/>
      <c r="O17" s="1126"/>
      <c r="P17" s="1126"/>
      <c r="Q17" s="1126"/>
      <c r="R17" s="1130"/>
      <c r="S17" s="951"/>
    </row>
    <row r="18" spans="1:19">
      <c r="A18" s="951"/>
      <c r="B18" s="1524"/>
      <c r="C18" s="1527"/>
      <c r="D18" s="963">
        <f t="shared" si="0"/>
        <v>12</v>
      </c>
      <c r="E18" s="1143" t="s">
        <v>188</v>
      </c>
      <c r="F18" s="1144" t="s">
        <v>170</v>
      </c>
      <c r="G18" s="1131"/>
      <c r="H18" s="1121"/>
      <c r="I18" s="1121"/>
      <c r="J18" s="1121"/>
      <c r="K18" s="1121"/>
      <c r="L18" s="1121"/>
      <c r="M18" s="1121"/>
      <c r="N18" s="1121"/>
      <c r="O18" s="1121"/>
      <c r="P18" s="1121"/>
      <c r="Q18" s="1121"/>
      <c r="R18" s="1132"/>
      <c r="S18" s="951"/>
    </row>
    <row r="19" spans="1:19">
      <c r="A19" s="951"/>
      <c r="B19" s="1524"/>
      <c r="C19" s="1527"/>
      <c r="D19" s="963">
        <f t="shared" si="0"/>
        <v>13</v>
      </c>
      <c r="E19" s="1143" t="s">
        <v>61</v>
      </c>
      <c r="F19" s="1144" t="s">
        <v>60</v>
      </c>
      <c r="G19" s="1133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34"/>
      <c r="S19" s="951"/>
    </row>
    <row r="20" spans="1:19" ht="13.5">
      <c r="A20" s="951"/>
      <c r="B20" s="1524"/>
      <c r="C20" s="1527"/>
      <c r="D20" s="963">
        <f t="shared" si="0"/>
        <v>14</v>
      </c>
      <c r="E20" s="1143" t="s">
        <v>189</v>
      </c>
      <c r="F20" s="1144" t="s">
        <v>318</v>
      </c>
      <c r="G20" s="1133"/>
      <c r="H20" s="1125"/>
      <c r="I20" s="1125"/>
      <c r="J20" s="1125"/>
      <c r="K20" s="1125"/>
      <c r="L20" s="1125"/>
      <c r="M20" s="1125"/>
      <c r="N20" s="1125"/>
      <c r="O20" s="1125"/>
      <c r="P20" s="1125"/>
      <c r="Q20" s="1125"/>
      <c r="R20" s="1134"/>
      <c r="S20" s="951"/>
    </row>
    <row r="21" spans="1:19">
      <c r="A21" s="951"/>
      <c r="B21" s="1524"/>
      <c r="C21" s="1527"/>
      <c r="D21" s="963">
        <f t="shared" si="0"/>
        <v>15</v>
      </c>
      <c r="E21" s="1143" t="s">
        <v>190</v>
      </c>
      <c r="F21" s="1144" t="s">
        <v>170</v>
      </c>
      <c r="G21" s="1131"/>
      <c r="H21" s="1121"/>
      <c r="I21" s="1121"/>
      <c r="J21" s="1121"/>
      <c r="K21" s="1121"/>
      <c r="L21" s="1121"/>
      <c r="M21" s="1121"/>
      <c r="N21" s="1121"/>
      <c r="O21" s="1121"/>
      <c r="P21" s="1121"/>
      <c r="Q21" s="1121"/>
      <c r="R21" s="1132"/>
      <c r="S21" s="951"/>
    </row>
    <row r="22" spans="1:19" ht="13.5" thickBot="1">
      <c r="A22" s="951"/>
      <c r="B22" s="1525"/>
      <c r="C22" s="1528"/>
      <c r="D22" s="964">
        <f t="shared" si="0"/>
        <v>16</v>
      </c>
      <c r="E22" s="1148" t="s">
        <v>191</v>
      </c>
      <c r="F22" s="1149" t="s">
        <v>60</v>
      </c>
      <c r="G22" s="1135"/>
      <c r="H22" s="1123"/>
      <c r="I22" s="1123"/>
      <c r="J22" s="1123"/>
      <c r="K22" s="1123"/>
      <c r="L22" s="1123"/>
      <c r="M22" s="1123"/>
      <c r="N22" s="1123"/>
      <c r="O22" s="1123"/>
      <c r="P22" s="1123"/>
      <c r="Q22" s="1123"/>
      <c r="R22" s="1136"/>
      <c r="S22" s="951"/>
    </row>
    <row r="23" spans="1:19" ht="13.5">
      <c r="A23" s="951"/>
      <c r="B23" s="1523" t="s">
        <v>196</v>
      </c>
      <c r="C23" s="1526" t="s">
        <v>194</v>
      </c>
      <c r="D23" s="962">
        <f t="shared" si="0"/>
        <v>17</v>
      </c>
      <c r="E23" s="1141" t="s">
        <v>317</v>
      </c>
      <c r="F23" s="1142" t="s">
        <v>318</v>
      </c>
      <c r="G23" s="1127"/>
      <c r="H23" s="1124"/>
      <c r="I23" s="1124"/>
      <c r="J23" s="1124"/>
      <c r="K23" s="1124"/>
      <c r="L23" s="1124"/>
      <c r="M23" s="1124"/>
      <c r="N23" s="1124"/>
      <c r="O23" s="1124"/>
      <c r="P23" s="1124"/>
      <c r="Q23" s="1124"/>
      <c r="R23" s="1128"/>
      <c r="S23" s="951"/>
    </row>
    <row r="24" spans="1:19" ht="13.5">
      <c r="A24" s="951"/>
      <c r="B24" s="1524"/>
      <c r="C24" s="1527"/>
      <c r="D24" s="963">
        <f t="shared" si="0"/>
        <v>18</v>
      </c>
      <c r="E24" s="1147" t="s">
        <v>319</v>
      </c>
      <c r="F24" s="1140" t="s">
        <v>318</v>
      </c>
      <c r="G24" s="1129"/>
      <c r="H24" s="1126"/>
      <c r="I24" s="1126"/>
      <c r="J24" s="1126"/>
      <c r="K24" s="1126"/>
      <c r="L24" s="1126"/>
      <c r="M24" s="1126"/>
      <c r="N24" s="1126"/>
      <c r="O24" s="1126"/>
      <c r="P24" s="1126"/>
      <c r="Q24" s="1126"/>
      <c r="R24" s="1130"/>
      <c r="S24" s="951"/>
    </row>
    <row r="25" spans="1:19" ht="13.5">
      <c r="A25" s="951"/>
      <c r="B25" s="1524"/>
      <c r="C25" s="1527"/>
      <c r="D25" s="963">
        <f t="shared" si="0"/>
        <v>19</v>
      </c>
      <c r="E25" s="1147" t="s">
        <v>320</v>
      </c>
      <c r="F25" s="1140" t="s">
        <v>318</v>
      </c>
      <c r="G25" s="1129"/>
      <c r="H25" s="1126"/>
      <c r="I25" s="1126"/>
      <c r="J25" s="1126"/>
      <c r="K25" s="1126"/>
      <c r="L25" s="1126"/>
      <c r="M25" s="1126"/>
      <c r="N25" s="1126"/>
      <c r="O25" s="1126"/>
      <c r="P25" s="1126"/>
      <c r="Q25" s="1126"/>
      <c r="R25" s="1130"/>
      <c r="S25" s="951"/>
    </row>
    <row r="26" spans="1:19">
      <c r="A26" s="951"/>
      <c r="B26" s="1524"/>
      <c r="C26" s="1527"/>
      <c r="D26" s="963">
        <f t="shared" si="0"/>
        <v>20</v>
      </c>
      <c r="E26" s="1143" t="s">
        <v>188</v>
      </c>
      <c r="F26" s="1144" t="s">
        <v>170</v>
      </c>
      <c r="G26" s="113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32"/>
      <c r="S26" s="951"/>
    </row>
    <row r="27" spans="1:19">
      <c r="A27" s="951"/>
      <c r="B27" s="1524"/>
      <c r="C27" s="1527"/>
      <c r="D27" s="963">
        <f t="shared" si="0"/>
        <v>21</v>
      </c>
      <c r="E27" s="1143" t="s">
        <v>61</v>
      </c>
      <c r="F27" s="1144" t="s">
        <v>60</v>
      </c>
      <c r="G27" s="1133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34"/>
      <c r="S27" s="951"/>
    </row>
    <row r="28" spans="1:19" ht="13.5">
      <c r="A28" s="951"/>
      <c r="B28" s="1524"/>
      <c r="C28" s="1527"/>
      <c r="D28" s="963">
        <f t="shared" si="0"/>
        <v>22</v>
      </c>
      <c r="E28" s="1143" t="s">
        <v>189</v>
      </c>
      <c r="F28" s="1144" t="s">
        <v>318</v>
      </c>
      <c r="G28" s="1133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34"/>
      <c r="S28" s="951"/>
    </row>
    <row r="29" spans="1:19">
      <c r="A29" s="951"/>
      <c r="B29" s="1524"/>
      <c r="C29" s="1527"/>
      <c r="D29" s="963">
        <f t="shared" si="0"/>
        <v>23</v>
      </c>
      <c r="E29" s="1143" t="s">
        <v>190</v>
      </c>
      <c r="F29" s="1144" t="s">
        <v>170</v>
      </c>
      <c r="G29" s="113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32"/>
      <c r="S29" s="951"/>
    </row>
    <row r="30" spans="1:19" ht="13.5" thickBot="1">
      <c r="A30" s="951"/>
      <c r="B30" s="1524"/>
      <c r="C30" s="1528"/>
      <c r="D30" s="964">
        <f t="shared" si="0"/>
        <v>24</v>
      </c>
      <c r="E30" s="1148" t="s">
        <v>191</v>
      </c>
      <c r="F30" s="1149" t="s">
        <v>60</v>
      </c>
      <c r="G30" s="1135"/>
      <c r="H30" s="1123"/>
      <c r="I30" s="1123"/>
      <c r="J30" s="1123"/>
      <c r="K30" s="1123"/>
      <c r="L30" s="1123"/>
      <c r="M30" s="1123"/>
      <c r="N30" s="1123"/>
      <c r="O30" s="1123"/>
      <c r="P30" s="1123"/>
      <c r="Q30" s="1123"/>
      <c r="R30" s="1136"/>
      <c r="S30" s="951"/>
    </row>
    <row r="31" spans="1:19" ht="13.5">
      <c r="A31" s="951"/>
      <c r="B31" s="1524"/>
      <c r="C31" s="1526" t="s">
        <v>151</v>
      </c>
      <c r="D31" s="962">
        <f t="shared" si="0"/>
        <v>25</v>
      </c>
      <c r="E31" s="1141" t="s">
        <v>317</v>
      </c>
      <c r="F31" s="1142" t="s">
        <v>318</v>
      </c>
      <c r="G31" s="1127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8"/>
      <c r="S31" s="951"/>
    </row>
    <row r="32" spans="1:19" ht="13.5">
      <c r="A32" s="951"/>
      <c r="B32" s="1524"/>
      <c r="C32" s="1527"/>
      <c r="D32" s="963">
        <f t="shared" si="0"/>
        <v>26</v>
      </c>
      <c r="E32" s="1147" t="s">
        <v>319</v>
      </c>
      <c r="F32" s="1140" t="s">
        <v>318</v>
      </c>
      <c r="G32" s="1129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30"/>
      <c r="S32" s="951"/>
    </row>
    <row r="33" spans="1:19" ht="13.5">
      <c r="A33" s="951"/>
      <c r="B33" s="1524"/>
      <c r="C33" s="1527"/>
      <c r="D33" s="963">
        <f t="shared" si="0"/>
        <v>27</v>
      </c>
      <c r="E33" s="1147" t="s">
        <v>320</v>
      </c>
      <c r="F33" s="1140" t="s">
        <v>318</v>
      </c>
      <c r="G33" s="1129"/>
      <c r="H33" s="1126"/>
      <c r="I33" s="1126"/>
      <c r="J33" s="1126"/>
      <c r="K33" s="1126"/>
      <c r="L33" s="1126"/>
      <c r="M33" s="1126"/>
      <c r="N33" s="1126"/>
      <c r="O33" s="1126"/>
      <c r="P33" s="1126"/>
      <c r="Q33" s="1126"/>
      <c r="R33" s="1130"/>
      <c r="S33" s="951"/>
    </row>
    <row r="34" spans="1:19">
      <c r="A34" s="951"/>
      <c r="B34" s="1524"/>
      <c r="C34" s="1527"/>
      <c r="D34" s="963">
        <f t="shared" si="0"/>
        <v>28</v>
      </c>
      <c r="E34" s="1143" t="s">
        <v>188</v>
      </c>
      <c r="F34" s="1144" t="s">
        <v>170</v>
      </c>
      <c r="G34" s="1131"/>
      <c r="H34" s="1121"/>
      <c r="I34" s="1121"/>
      <c r="J34" s="1121"/>
      <c r="K34" s="1121"/>
      <c r="L34" s="1121"/>
      <c r="M34" s="1121"/>
      <c r="N34" s="1121"/>
      <c r="O34" s="1121"/>
      <c r="P34" s="1121"/>
      <c r="Q34" s="1121"/>
      <c r="R34" s="1132"/>
      <c r="S34" s="951"/>
    </row>
    <row r="35" spans="1:19">
      <c r="A35" s="951"/>
      <c r="B35" s="1524"/>
      <c r="C35" s="1527"/>
      <c r="D35" s="963">
        <f t="shared" si="0"/>
        <v>29</v>
      </c>
      <c r="E35" s="1143" t="s">
        <v>61</v>
      </c>
      <c r="F35" s="1144" t="s">
        <v>60</v>
      </c>
      <c r="G35" s="1133"/>
      <c r="H35" s="1125"/>
      <c r="I35" s="1125"/>
      <c r="J35" s="1125"/>
      <c r="K35" s="1125"/>
      <c r="L35" s="1125"/>
      <c r="M35" s="1125"/>
      <c r="N35" s="1125"/>
      <c r="O35" s="1125"/>
      <c r="P35" s="1125"/>
      <c r="Q35" s="1125"/>
      <c r="R35" s="1134"/>
      <c r="S35" s="951"/>
    </row>
    <row r="36" spans="1:19" ht="13.5">
      <c r="A36" s="951"/>
      <c r="B36" s="1524"/>
      <c r="C36" s="1527"/>
      <c r="D36" s="963">
        <f t="shared" si="0"/>
        <v>30</v>
      </c>
      <c r="E36" s="1143" t="s">
        <v>189</v>
      </c>
      <c r="F36" s="1144" t="s">
        <v>318</v>
      </c>
      <c r="G36" s="1133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34"/>
      <c r="S36" s="951"/>
    </row>
    <row r="37" spans="1:19">
      <c r="A37" s="951"/>
      <c r="B37" s="1524"/>
      <c r="C37" s="1527"/>
      <c r="D37" s="963">
        <f t="shared" si="0"/>
        <v>31</v>
      </c>
      <c r="E37" s="1143" t="s">
        <v>190</v>
      </c>
      <c r="F37" s="1144" t="s">
        <v>170</v>
      </c>
      <c r="G37" s="113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32"/>
      <c r="S37" s="951"/>
    </row>
    <row r="38" spans="1:19" ht="13.5" thickBot="1">
      <c r="A38" s="951"/>
      <c r="B38" s="1525"/>
      <c r="C38" s="1528"/>
      <c r="D38" s="964">
        <f t="shared" si="0"/>
        <v>32</v>
      </c>
      <c r="E38" s="1148" t="s">
        <v>191</v>
      </c>
      <c r="F38" s="1149" t="s">
        <v>60</v>
      </c>
      <c r="G38" s="1135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36"/>
      <c r="S38" s="951"/>
    </row>
    <row r="39" spans="1:19" ht="13.5">
      <c r="A39" s="951"/>
      <c r="B39" s="1523" t="s">
        <v>197</v>
      </c>
      <c r="C39" s="1526" t="s">
        <v>194</v>
      </c>
      <c r="D39" s="962">
        <f t="shared" si="0"/>
        <v>33</v>
      </c>
      <c r="E39" s="1141" t="s">
        <v>317</v>
      </c>
      <c r="F39" s="1142" t="s">
        <v>318</v>
      </c>
      <c r="G39" s="1127"/>
      <c r="H39" s="1137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951"/>
    </row>
    <row r="40" spans="1:19" ht="13.5">
      <c r="A40" s="951"/>
      <c r="B40" s="1524"/>
      <c r="C40" s="1527"/>
      <c r="D40" s="963">
        <f t="shared" si="0"/>
        <v>34</v>
      </c>
      <c r="E40" s="1147" t="s">
        <v>319</v>
      </c>
      <c r="F40" s="1140" t="s">
        <v>318</v>
      </c>
      <c r="G40" s="1129"/>
      <c r="H40" s="1138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951"/>
    </row>
    <row r="41" spans="1:19" ht="13.5">
      <c r="A41" s="951"/>
      <c r="B41" s="1524"/>
      <c r="C41" s="1527"/>
      <c r="D41" s="963">
        <f t="shared" si="0"/>
        <v>35</v>
      </c>
      <c r="E41" s="1147" t="s">
        <v>320</v>
      </c>
      <c r="F41" s="1140" t="s">
        <v>318</v>
      </c>
      <c r="G41" s="1129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951"/>
    </row>
    <row r="42" spans="1:19">
      <c r="A42" s="951"/>
      <c r="B42" s="1524"/>
      <c r="C42" s="1527"/>
      <c r="D42" s="963">
        <f t="shared" si="0"/>
        <v>36</v>
      </c>
      <c r="E42" s="1143" t="s">
        <v>188</v>
      </c>
      <c r="F42" s="1144" t="s">
        <v>170</v>
      </c>
      <c r="G42" s="1131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951"/>
    </row>
    <row r="43" spans="1:19" ht="13.5" thickBot="1">
      <c r="A43" s="951"/>
      <c r="B43" s="1524"/>
      <c r="C43" s="1528"/>
      <c r="D43" s="964">
        <f t="shared" si="0"/>
        <v>37</v>
      </c>
      <c r="E43" s="1143" t="s">
        <v>61</v>
      </c>
      <c r="F43" s="1144" t="s">
        <v>60</v>
      </c>
      <c r="G43" s="1135"/>
      <c r="H43" s="1139"/>
      <c r="I43" s="1139"/>
      <c r="J43" s="1139"/>
      <c r="K43" s="1139"/>
      <c r="L43" s="1139"/>
      <c r="M43" s="1139"/>
      <c r="N43" s="1139"/>
      <c r="O43" s="1139"/>
      <c r="P43" s="1139"/>
      <c r="Q43" s="1139"/>
      <c r="R43" s="1139"/>
      <c r="S43" s="951"/>
    </row>
    <row r="44" spans="1:19" ht="13.5">
      <c r="A44" s="951"/>
      <c r="B44" s="1524"/>
      <c r="C44" s="1526" t="s">
        <v>151</v>
      </c>
      <c r="D44" s="962">
        <f t="shared" si="0"/>
        <v>38</v>
      </c>
      <c r="E44" s="1141" t="s">
        <v>317</v>
      </c>
      <c r="F44" s="1142" t="s">
        <v>318</v>
      </c>
      <c r="G44" s="1127"/>
      <c r="H44" s="1137"/>
      <c r="I44" s="1137"/>
      <c r="J44" s="1137"/>
      <c r="K44" s="1137"/>
      <c r="L44" s="1137"/>
      <c r="M44" s="1137"/>
      <c r="N44" s="1137"/>
      <c r="O44" s="1137"/>
      <c r="P44" s="1137"/>
      <c r="Q44" s="1137"/>
      <c r="R44" s="1137"/>
      <c r="S44" s="951"/>
    </row>
    <row r="45" spans="1:19" ht="13.5">
      <c r="A45" s="951"/>
      <c r="B45" s="1524"/>
      <c r="C45" s="1527"/>
      <c r="D45" s="963">
        <f t="shared" si="0"/>
        <v>39</v>
      </c>
      <c r="E45" s="1147" t="s">
        <v>319</v>
      </c>
      <c r="F45" s="1140" t="s">
        <v>318</v>
      </c>
      <c r="G45" s="1129"/>
      <c r="H45" s="1138"/>
      <c r="I45" s="1138"/>
      <c r="J45" s="1138"/>
      <c r="K45" s="1138"/>
      <c r="L45" s="1138"/>
      <c r="M45" s="1138"/>
      <c r="N45" s="1138"/>
      <c r="O45" s="1138"/>
      <c r="P45" s="1138"/>
      <c r="Q45" s="1138"/>
      <c r="R45" s="1138"/>
      <c r="S45" s="951"/>
    </row>
    <row r="46" spans="1:19" ht="13.5">
      <c r="A46" s="951"/>
      <c r="B46" s="1524"/>
      <c r="C46" s="1527"/>
      <c r="D46" s="963">
        <f t="shared" si="0"/>
        <v>40</v>
      </c>
      <c r="E46" s="1147" t="s">
        <v>320</v>
      </c>
      <c r="F46" s="1140" t="s">
        <v>318</v>
      </c>
      <c r="G46" s="1129"/>
      <c r="H46" s="1138"/>
      <c r="I46" s="1138"/>
      <c r="J46" s="1138"/>
      <c r="K46" s="1138"/>
      <c r="L46" s="1138"/>
      <c r="M46" s="1138"/>
      <c r="N46" s="1138"/>
      <c r="O46" s="1138"/>
      <c r="P46" s="1138"/>
      <c r="Q46" s="1138"/>
      <c r="R46" s="1138"/>
      <c r="S46" s="951"/>
    </row>
    <row r="47" spans="1:19">
      <c r="A47" s="951"/>
      <c r="B47" s="1524"/>
      <c r="C47" s="1527"/>
      <c r="D47" s="963">
        <f t="shared" si="0"/>
        <v>41</v>
      </c>
      <c r="E47" s="1143" t="s">
        <v>188</v>
      </c>
      <c r="F47" s="1144" t="s">
        <v>170</v>
      </c>
      <c r="G47" s="1131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951"/>
    </row>
    <row r="48" spans="1:19" ht="13.5" thickBot="1">
      <c r="A48" s="951"/>
      <c r="B48" s="1525"/>
      <c r="C48" s="1528"/>
      <c r="D48" s="964">
        <f t="shared" si="0"/>
        <v>42</v>
      </c>
      <c r="E48" s="1143" t="s">
        <v>61</v>
      </c>
      <c r="F48" s="1144" t="s">
        <v>60</v>
      </c>
      <c r="G48" s="1135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951"/>
    </row>
    <row r="49" spans="1:19" ht="13.5">
      <c r="A49" s="951"/>
      <c r="B49" s="1529" t="s">
        <v>69</v>
      </c>
      <c r="C49" s="1526" t="s">
        <v>321</v>
      </c>
      <c r="D49" s="962">
        <f t="shared" si="0"/>
        <v>43</v>
      </c>
      <c r="E49" s="1141" t="s">
        <v>317</v>
      </c>
      <c r="F49" s="1142" t="s">
        <v>318</v>
      </c>
      <c r="G49" s="1127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8"/>
      <c r="S49" s="951"/>
    </row>
    <row r="50" spans="1:19" ht="13.5">
      <c r="A50" s="951"/>
      <c r="B50" s="1527"/>
      <c r="C50" s="1527"/>
      <c r="D50" s="963">
        <f t="shared" si="0"/>
        <v>44</v>
      </c>
      <c r="E50" s="1147" t="s">
        <v>319</v>
      </c>
      <c r="F50" s="1140" t="s">
        <v>318</v>
      </c>
      <c r="G50" s="1129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30"/>
      <c r="S50" s="951"/>
    </row>
    <row r="51" spans="1:19" ht="13.5">
      <c r="A51" s="951"/>
      <c r="B51" s="1527"/>
      <c r="C51" s="1527"/>
      <c r="D51" s="963">
        <f t="shared" si="0"/>
        <v>45</v>
      </c>
      <c r="E51" s="1147" t="s">
        <v>320</v>
      </c>
      <c r="F51" s="1140" t="s">
        <v>318</v>
      </c>
      <c r="G51" s="1129"/>
      <c r="H51" s="1126"/>
      <c r="I51" s="1126"/>
      <c r="J51" s="1126"/>
      <c r="K51" s="1126"/>
      <c r="L51" s="1126"/>
      <c r="M51" s="1126"/>
      <c r="N51" s="1126"/>
      <c r="O51" s="1126"/>
      <c r="P51" s="1126"/>
      <c r="Q51" s="1126"/>
      <c r="R51" s="1130"/>
      <c r="S51" s="951"/>
    </row>
    <row r="52" spans="1:19">
      <c r="A52" s="951"/>
      <c r="B52" s="1527"/>
      <c r="C52" s="1527"/>
      <c r="D52" s="963">
        <f t="shared" si="0"/>
        <v>46</v>
      </c>
      <c r="E52" s="1143" t="s">
        <v>188</v>
      </c>
      <c r="F52" s="1144" t="s">
        <v>170</v>
      </c>
      <c r="G52" s="1131"/>
      <c r="H52" s="1121"/>
      <c r="I52" s="1121"/>
      <c r="J52" s="1121"/>
      <c r="K52" s="1121"/>
      <c r="L52" s="1121"/>
      <c r="M52" s="1121"/>
      <c r="N52" s="1121"/>
      <c r="O52" s="1121"/>
      <c r="P52" s="1121"/>
      <c r="Q52" s="1121"/>
      <c r="R52" s="1132"/>
      <c r="S52" s="951"/>
    </row>
    <row r="53" spans="1:19">
      <c r="A53" s="951"/>
      <c r="B53" s="1527"/>
      <c r="C53" s="1527"/>
      <c r="D53" s="963">
        <f t="shared" si="0"/>
        <v>47</v>
      </c>
      <c r="E53" s="1143" t="s">
        <v>61</v>
      </c>
      <c r="F53" s="1144" t="s">
        <v>60</v>
      </c>
      <c r="G53" s="1133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34"/>
      <c r="S53" s="951"/>
    </row>
    <row r="54" spans="1:19" ht="13.5">
      <c r="A54" s="951"/>
      <c r="B54" s="1527"/>
      <c r="C54" s="1527"/>
      <c r="D54" s="963">
        <f t="shared" si="0"/>
        <v>48</v>
      </c>
      <c r="E54" s="1143" t="s">
        <v>189</v>
      </c>
      <c r="F54" s="1144" t="s">
        <v>318</v>
      </c>
      <c r="G54" s="1133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34"/>
      <c r="S54" s="951"/>
    </row>
    <row r="55" spans="1:19">
      <c r="A55" s="951"/>
      <c r="B55" s="1527"/>
      <c r="C55" s="1527"/>
      <c r="D55" s="963">
        <f t="shared" si="0"/>
        <v>49</v>
      </c>
      <c r="E55" s="1143" t="s">
        <v>190</v>
      </c>
      <c r="F55" s="1144" t="s">
        <v>170</v>
      </c>
      <c r="G55" s="1131"/>
      <c r="H55" s="1121"/>
      <c r="I55" s="1121"/>
      <c r="J55" s="1121"/>
      <c r="K55" s="1121"/>
      <c r="L55" s="1121"/>
      <c r="M55" s="1121"/>
      <c r="N55" s="1121"/>
      <c r="O55" s="1121"/>
      <c r="P55" s="1121"/>
      <c r="Q55" s="1121"/>
      <c r="R55" s="1132"/>
      <c r="S55" s="951"/>
    </row>
    <row r="56" spans="1:19" ht="13.5" thickBot="1">
      <c r="A56" s="951"/>
      <c r="B56" s="1528"/>
      <c r="C56" s="1528"/>
      <c r="D56" s="964">
        <f t="shared" si="0"/>
        <v>50</v>
      </c>
      <c r="E56" s="1150" t="s">
        <v>191</v>
      </c>
      <c r="F56" s="1151" t="s">
        <v>60</v>
      </c>
      <c r="G56" s="1135"/>
      <c r="H56" s="1123"/>
      <c r="I56" s="1123"/>
      <c r="J56" s="1123"/>
      <c r="K56" s="1123"/>
      <c r="L56" s="1123"/>
      <c r="M56" s="1123"/>
      <c r="N56" s="1123"/>
      <c r="O56" s="1123"/>
      <c r="P56" s="1123"/>
      <c r="Q56" s="1123"/>
      <c r="R56" s="1136"/>
      <c r="S56" s="951"/>
    </row>
    <row r="57" spans="1:19" ht="15.75" thickBot="1">
      <c r="A57" s="939"/>
      <c r="B57" s="940"/>
      <c r="C57" s="940"/>
      <c r="D57" s="941"/>
      <c r="E57" s="940"/>
      <c r="F57" s="940"/>
      <c r="G57" s="940"/>
      <c r="H57" s="940"/>
      <c r="I57" s="940"/>
      <c r="J57" s="940"/>
      <c r="K57" s="940"/>
      <c r="L57" s="940"/>
      <c r="M57" s="940"/>
      <c r="N57" s="940"/>
      <c r="O57" s="940"/>
      <c r="P57" s="940"/>
      <c r="Q57" s="940"/>
      <c r="R57" s="940"/>
      <c r="S57" s="939"/>
    </row>
    <row r="58" spans="1:19" ht="23.1" customHeight="1">
      <c r="A58" s="617"/>
      <c r="B58" s="1517" t="s">
        <v>62</v>
      </c>
      <c r="C58" s="1518"/>
      <c r="D58" s="1518"/>
      <c r="E58" s="1519"/>
      <c r="F58" s="1518" t="s">
        <v>63</v>
      </c>
      <c r="G58" s="1518"/>
      <c r="H58" s="1538"/>
      <c r="I58" s="965"/>
      <c r="J58" s="1539" t="s">
        <v>199</v>
      </c>
      <c r="K58" s="1542" t="s">
        <v>165</v>
      </c>
      <c r="L58" s="1544" t="s">
        <v>200</v>
      </c>
      <c r="M58" s="1546" t="s">
        <v>78</v>
      </c>
      <c r="N58" s="966"/>
      <c r="O58" s="1548" t="s">
        <v>195</v>
      </c>
      <c r="P58" s="1549"/>
      <c r="Q58" s="1530" t="s">
        <v>201</v>
      </c>
      <c r="R58" s="1532" t="s">
        <v>202</v>
      </c>
      <c r="S58" s="615"/>
    </row>
    <row r="59" spans="1:19" ht="23.1" customHeight="1" thickBot="1">
      <c r="A59" s="617"/>
      <c r="B59" s="967" t="s">
        <v>282</v>
      </c>
      <c r="C59" s="968"/>
      <c r="D59" s="969"/>
      <c r="E59" s="970"/>
      <c r="F59" s="968" t="s">
        <v>282</v>
      </c>
      <c r="G59" s="968"/>
      <c r="H59" s="971"/>
      <c r="I59" s="965"/>
      <c r="J59" s="1540"/>
      <c r="K59" s="1543"/>
      <c r="L59" s="1545"/>
      <c r="M59" s="1547"/>
      <c r="N59" s="966"/>
      <c r="O59" s="1550"/>
      <c r="P59" s="1551"/>
      <c r="Q59" s="1531"/>
      <c r="R59" s="1533"/>
      <c r="S59" s="615"/>
    </row>
    <row r="60" spans="1:19" ht="13.5" thickBot="1">
      <c r="A60" s="617"/>
      <c r="B60" s="972"/>
      <c r="C60" s="973"/>
      <c r="D60" s="974"/>
      <c r="E60" s="975"/>
      <c r="F60" s="976"/>
      <c r="G60" s="973"/>
      <c r="H60" s="977"/>
      <c r="I60" s="965"/>
      <c r="J60" s="1541"/>
      <c r="K60" s="978" t="s">
        <v>138</v>
      </c>
      <c r="L60" s="979" t="s">
        <v>170</v>
      </c>
      <c r="M60" s="980" t="s">
        <v>170</v>
      </c>
      <c r="N60" s="966"/>
      <c r="O60" s="1552"/>
      <c r="P60" s="1553"/>
      <c r="Q60" s="981" t="s">
        <v>60</v>
      </c>
      <c r="R60" s="982" t="s">
        <v>170</v>
      </c>
      <c r="S60" s="615"/>
    </row>
    <row r="61" spans="1:19">
      <c r="A61" s="617"/>
      <c r="B61" s="983"/>
      <c r="C61" s="984"/>
      <c r="D61" s="985"/>
      <c r="E61" s="986"/>
      <c r="F61" s="987"/>
      <c r="G61" s="988"/>
      <c r="H61" s="989"/>
      <c r="I61" s="965"/>
      <c r="J61" s="990" t="s">
        <v>194</v>
      </c>
      <c r="K61" s="991"/>
      <c r="L61" s="992"/>
      <c r="M61" s="993"/>
      <c r="N61" s="966"/>
      <c r="O61" s="1534" t="s">
        <v>193</v>
      </c>
      <c r="P61" s="1535"/>
      <c r="Q61" s="994"/>
      <c r="R61" s="995"/>
      <c r="S61" s="615"/>
    </row>
    <row r="62" spans="1:19" ht="13.5" thickBot="1">
      <c r="A62" s="617"/>
      <c r="B62" s="996"/>
      <c r="C62" s="984"/>
      <c r="D62" s="985"/>
      <c r="E62" s="986"/>
      <c r="F62" s="997"/>
      <c r="G62" s="988"/>
      <c r="H62" s="989"/>
      <c r="I62" s="965"/>
      <c r="J62" s="998" t="s">
        <v>151</v>
      </c>
      <c r="K62" s="999"/>
      <c r="L62" s="1000"/>
      <c r="M62" s="1001"/>
      <c r="N62" s="966"/>
      <c r="O62" s="1536" t="s">
        <v>196</v>
      </c>
      <c r="P62" s="1537"/>
      <c r="Q62" s="1002"/>
      <c r="R62" s="1003"/>
      <c r="S62" s="615"/>
    </row>
    <row r="63" spans="1:19" ht="13.5" thickBot="1">
      <c r="A63" s="617"/>
      <c r="B63" s="1004" t="s">
        <v>65</v>
      </c>
      <c r="C63" s="1005"/>
      <c r="D63" s="1006"/>
      <c r="E63" s="1007"/>
      <c r="F63" s="1008" t="s">
        <v>65</v>
      </c>
      <c r="G63" s="1009"/>
      <c r="H63" s="1010"/>
      <c r="I63" s="965"/>
      <c r="J63" s="1011" t="s">
        <v>69</v>
      </c>
      <c r="K63" s="1152">
        <f>K61+K62</f>
        <v>0</v>
      </c>
      <c r="L63" s="1153">
        <f>L61+L62</f>
        <v>0</v>
      </c>
      <c r="M63" s="1154">
        <f>M61+M62</f>
        <v>0</v>
      </c>
      <c r="N63" s="966"/>
      <c r="O63" s="965"/>
      <c r="P63" s="965"/>
      <c r="Q63" s="965"/>
      <c r="R63" s="965"/>
      <c r="S63" s="615"/>
    </row>
    <row r="64" spans="1:19" ht="21" thickBot="1">
      <c r="A64" s="617"/>
      <c r="B64" s="1004" t="s">
        <v>66</v>
      </c>
      <c r="C64" s="1012"/>
      <c r="D64" s="1013"/>
      <c r="E64" s="1014"/>
      <c r="F64" s="1015"/>
      <c r="G64" s="1016"/>
      <c r="H64" s="1017"/>
      <c r="I64" s="1017"/>
      <c r="J64" s="1017"/>
      <c r="K64" s="1017"/>
      <c r="L64" s="1018"/>
      <c r="M64" s="1019"/>
      <c r="N64" s="1019"/>
      <c r="O64" s="1015"/>
      <c r="P64" s="1015"/>
      <c r="Q64" s="1015"/>
      <c r="R64" s="1015"/>
      <c r="S64" s="1020"/>
    </row>
  </sheetData>
  <mergeCells count="23">
    <mergeCell ref="Q58:Q59"/>
    <mergeCell ref="R58:R59"/>
    <mergeCell ref="O61:P61"/>
    <mergeCell ref="O62:P62"/>
    <mergeCell ref="F58:H58"/>
    <mergeCell ref="J58:J60"/>
    <mergeCell ref="K58:K59"/>
    <mergeCell ref="L58:L59"/>
    <mergeCell ref="M58:M59"/>
    <mergeCell ref="O58:P60"/>
    <mergeCell ref="B58:E58"/>
    <mergeCell ref="B5:F5"/>
    <mergeCell ref="B7:B22"/>
    <mergeCell ref="C7:C14"/>
    <mergeCell ref="C15:C22"/>
    <mergeCell ref="B23:B38"/>
    <mergeCell ref="C23:C30"/>
    <mergeCell ref="C31:C38"/>
    <mergeCell ref="B39:B48"/>
    <mergeCell ref="C39:C43"/>
    <mergeCell ref="C44:C48"/>
    <mergeCell ref="B49:B56"/>
    <mergeCell ref="C49:C56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85" workbookViewId="0"/>
  </sheetViews>
  <sheetFormatPr defaultRowHeight="12.75"/>
  <cols>
    <col min="1" max="1" width="2.7109375" customWidth="1"/>
    <col min="2" max="2" width="3.42578125" customWidth="1"/>
    <col min="3" max="3" width="34.42578125" bestFit="1" customWidth="1"/>
    <col min="4" max="6" width="14.42578125" customWidth="1"/>
    <col min="7" max="7" width="19.28515625" customWidth="1"/>
    <col min="8" max="9" width="14.42578125" customWidth="1"/>
  </cols>
  <sheetData>
    <row r="1" spans="1:11" ht="13.5" thickBot="1">
      <c r="A1" s="386"/>
      <c r="B1" s="386"/>
      <c r="C1" s="386"/>
      <c r="D1" s="386"/>
      <c r="E1" s="386"/>
      <c r="F1" s="386"/>
      <c r="G1" s="386"/>
      <c r="H1" s="386"/>
      <c r="I1" s="386"/>
      <c r="K1" s="433"/>
    </row>
    <row r="2" spans="1:11" ht="14.25" customHeight="1" thickBot="1">
      <c r="A2" s="386"/>
      <c r="B2" s="739"/>
      <c r="C2" s="739"/>
      <c r="D2" s="740"/>
      <c r="E2" s="276"/>
      <c r="F2" s="388" t="s">
        <v>0</v>
      </c>
      <c r="G2" s="777"/>
      <c r="H2" s="741" t="s">
        <v>1</v>
      </c>
      <c r="I2" s="389">
        <v>2020</v>
      </c>
      <c r="K2" s="433"/>
    </row>
    <row r="3" spans="1:11" ht="15.75">
      <c r="A3" s="386"/>
      <c r="B3" s="708" t="s">
        <v>203</v>
      </c>
      <c r="C3" s="739"/>
      <c r="D3" s="740"/>
      <c r="E3" s="739"/>
      <c r="F3" s="740"/>
      <c r="G3" s="740"/>
      <c r="H3" s="740"/>
      <c r="I3" s="740"/>
      <c r="K3" s="433"/>
    </row>
    <row r="4" spans="1:11" ht="13.5" thickBot="1">
      <c r="A4" s="386"/>
      <c r="B4" s="739"/>
      <c r="C4" s="738"/>
      <c r="D4" s="738"/>
      <c r="E4" s="738"/>
      <c r="F4" s="710"/>
      <c r="G4" s="710"/>
      <c r="H4" s="740"/>
      <c r="I4" s="738"/>
      <c r="K4" s="433"/>
    </row>
    <row r="5" spans="1:11" ht="13.5" thickBot="1">
      <c r="A5" s="386"/>
      <c r="B5" s="742"/>
      <c r="C5" s="738"/>
      <c r="D5" s="1554">
        <f>I2+1</f>
        <v>2021</v>
      </c>
      <c r="E5" s="1555"/>
      <c r="F5" s="1556"/>
      <c r="G5" s="1554">
        <f>D5+1</f>
        <v>2022</v>
      </c>
      <c r="H5" s="1555"/>
      <c r="I5" s="1556"/>
    </row>
    <row r="6" spans="1:11" ht="27" customHeight="1">
      <c r="A6" s="386"/>
      <c r="B6" s="1557" t="s">
        <v>204</v>
      </c>
      <c r="C6" s="1558"/>
      <c r="D6" s="743" t="s">
        <v>165</v>
      </c>
      <c r="E6" s="744" t="s">
        <v>205</v>
      </c>
      <c r="F6" s="745" t="s">
        <v>61</v>
      </c>
      <c r="G6" s="746" t="s">
        <v>165</v>
      </c>
      <c r="H6" s="744" t="s">
        <v>205</v>
      </c>
      <c r="I6" s="747" t="s">
        <v>61</v>
      </c>
    </row>
    <row r="7" spans="1:11" ht="15" thickBot="1">
      <c r="A7" s="386"/>
      <c r="B7" s="1559"/>
      <c r="C7" s="1560"/>
      <c r="D7" s="748" t="s">
        <v>138</v>
      </c>
      <c r="E7" s="749" t="s">
        <v>162</v>
      </c>
      <c r="F7" s="750" t="s">
        <v>60</v>
      </c>
      <c r="G7" s="751" t="s">
        <v>138</v>
      </c>
      <c r="H7" s="749" t="s">
        <v>162</v>
      </c>
      <c r="I7" s="752" t="s">
        <v>60</v>
      </c>
    </row>
    <row r="8" spans="1:11" ht="13.5" thickBot="1">
      <c r="A8" s="386"/>
      <c r="B8" s="753"/>
      <c r="C8" s="754" t="s">
        <v>11</v>
      </c>
      <c r="D8" s="755" t="s">
        <v>12</v>
      </c>
      <c r="E8" s="756" t="s">
        <v>13</v>
      </c>
      <c r="F8" s="756" t="s">
        <v>14</v>
      </c>
      <c r="G8" s="757" t="s">
        <v>15</v>
      </c>
      <c r="H8" s="756" t="s">
        <v>16</v>
      </c>
      <c r="I8" s="758" t="s">
        <v>17</v>
      </c>
    </row>
    <row r="9" spans="1:11" ht="13.5" thickBot="1">
      <c r="A9" s="386"/>
      <c r="B9" s="759">
        <v>1</v>
      </c>
      <c r="C9" s="711" t="s">
        <v>171</v>
      </c>
      <c r="D9" s="242"/>
      <c r="E9" s="243"/>
      <c r="F9" s="623"/>
      <c r="G9" s="242"/>
      <c r="H9" s="243"/>
      <c r="I9" s="629"/>
    </row>
    <row r="10" spans="1:11" ht="13.5" customHeight="1" thickBot="1">
      <c r="A10" s="386"/>
      <c r="B10" s="759">
        <v>2</v>
      </c>
      <c r="C10" s="711" t="s">
        <v>172</v>
      </c>
      <c r="D10" s="242"/>
      <c r="E10" s="243"/>
      <c r="F10" s="623"/>
      <c r="G10" s="242"/>
      <c r="H10" s="243"/>
      <c r="I10" s="629"/>
    </row>
    <row r="11" spans="1:11">
      <c r="A11" s="386"/>
      <c r="B11" s="712">
        <v>3</v>
      </c>
      <c r="C11" s="760" t="s">
        <v>173</v>
      </c>
      <c r="D11" s="761" t="s">
        <v>49</v>
      </c>
      <c r="E11" s="762" t="s">
        <v>49</v>
      </c>
      <c r="F11" s="763" t="s">
        <v>49</v>
      </c>
      <c r="G11" s="761" t="s">
        <v>49</v>
      </c>
      <c r="H11" s="762" t="s">
        <v>49</v>
      </c>
      <c r="I11" s="764" t="s">
        <v>49</v>
      </c>
    </row>
    <row r="12" spans="1:11">
      <c r="A12" s="386"/>
      <c r="B12" s="717">
        <v>4</v>
      </c>
      <c r="C12" s="718" t="s">
        <v>234</v>
      </c>
      <c r="D12" s="248"/>
      <c r="E12" s="633">
        <f t="shared" ref="E12:E17" si="0">D12/10.55/115</f>
        <v>0</v>
      </c>
      <c r="F12" s="624"/>
      <c r="G12" s="248"/>
      <c r="H12" s="633">
        <f t="shared" ref="H12:H17" si="1">G12/10.55/115</f>
        <v>0</v>
      </c>
      <c r="I12" s="627"/>
    </row>
    <row r="13" spans="1:11">
      <c r="A13" s="386"/>
      <c r="B13" s="717">
        <v>5</v>
      </c>
      <c r="C13" s="719" t="s">
        <v>176</v>
      </c>
      <c r="D13" s="252"/>
      <c r="E13" s="633">
        <f t="shared" si="0"/>
        <v>0</v>
      </c>
      <c r="F13" s="625"/>
      <c r="G13" s="252"/>
      <c r="H13" s="633">
        <f t="shared" si="1"/>
        <v>0</v>
      </c>
      <c r="I13" s="628"/>
    </row>
    <row r="14" spans="1:11">
      <c r="A14" s="386"/>
      <c r="B14" s="717">
        <v>6</v>
      </c>
      <c r="C14" s="719" t="s">
        <v>175</v>
      </c>
      <c r="D14" s="252"/>
      <c r="E14" s="633">
        <f t="shared" si="0"/>
        <v>0</v>
      </c>
      <c r="F14" s="625"/>
      <c r="G14" s="252"/>
      <c r="H14" s="633">
        <f t="shared" si="1"/>
        <v>0</v>
      </c>
      <c r="I14" s="628"/>
    </row>
    <row r="15" spans="1:11">
      <c r="A15" s="386"/>
      <c r="B15" s="717">
        <v>7</v>
      </c>
      <c r="C15" s="719" t="s">
        <v>233</v>
      </c>
      <c r="D15" s="252"/>
      <c r="E15" s="633">
        <f t="shared" si="0"/>
        <v>0</v>
      </c>
      <c r="F15" s="625"/>
      <c r="G15" s="252"/>
      <c r="H15" s="633">
        <f t="shared" si="1"/>
        <v>0</v>
      </c>
      <c r="I15" s="628"/>
    </row>
    <row r="16" spans="1:11">
      <c r="A16" s="386"/>
      <c r="B16" s="717">
        <v>8</v>
      </c>
      <c r="C16" s="718" t="s">
        <v>232</v>
      </c>
      <c r="D16" s="252"/>
      <c r="E16" s="633">
        <f t="shared" si="0"/>
        <v>0</v>
      </c>
      <c r="F16" s="625"/>
      <c r="G16" s="252"/>
      <c r="H16" s="633">
        <f t="shared" si="1"/>
        <v>0</v>
      </c>
      <c r="I16" s="628"/>
    </row>
    <row r="17" spans="1:9">
      <c r="A17" s="386"/>
      <c r="B17" s="717">
        <v>9</v>
      </c>
      <c r="C17" s="718" t="s">
        <v>231</v>
      </c>
      <c r="D17" s="252"/>
      <c r="E17" s="633">
        <f t="shared" si="0"/>
        <v>0</v>
      </c>
      <c r="F17" s="625"/>
      <c r="G17" s="252"/>
      <c r="H17" s="633">
        <f t="shared" si="1"/>
        <v>0</v>
      </c>
      <c r="I17" s="628"/>
    </row>
    <row r="18" spans="1:9" ht="13.5" thickBot="1">
      <c r="A18" s="386"/>
      <c r="B18" s="717">
        <v>10</v>
      </c>
      <c r="C18" s="721" t="s">
        <v>174</v>
      </c>
      <c r="D18" s="256"/>
      <c r="E18" s="722"/>
      <c r="F18" s="626"/>
      <c r="G18" s="256"/>
      <c r="H18" s="722"/>
      <c r="I18" s="630"/>
    </row>
    <row r="19" spans="1:9">
      <c r="A19" s="386"/>
      <c r="B19" s="765">
        <v>11</v>
      </c>
      <c r="C19" s="723" t="s">
        <v>210</v>
      </c>
      <c r="D19" s="766" t="s">
        <v>49</v>
      </c>
      <c r="E19" s="767" t="s">
        <v>49</v>
      </c>
      <c r="F19" s="768" t="s">
        <v>49</v>
      </c>
      <c r="G19" s="766" t="s">
        <v>49</v>
      </c>
      <c r="H19" s="767" t="s">
        <v>49</v>
      </c>
      <c r="I19" s="769" t="s">
        <v>49</v>
      </c>
    </row>
    <row r="20" spans="1:9">
      <c r="A20" s="386"/>
      <c r="B20" s="717">
        <v>12</v>
      </c>
      <c r="C20" s="718" t="s">
        <v>234</v>
      </c>
      <c r="D20" s="248"/>
      <c r="E20" s="633">
        <f t="shared" ref="E20:E25" si="2">D20/10.55/115</f>
        <v>0</v>
      </c>
      <c r="F20" s="627"/>
      <c r="G20" s="277"/>
      <c r="H20" s="633">
        <f t="shared" ref="H20:H25" si="3">G20/10.55/115</f>
        <v>0</v>
      </c>
      <c r="I20" s="627"/>
    </row>
    <row r="21" spans="1:9">
      <c r="A21" s="386"/>
      <c r="B21" s="717">
        <v>13</v>
      </c>
      <c r="C21" s="719" t="s">
        <v>176</v>
      </c>
      <c r="D21" s="252"/>
      <c r="E21" s="633">
        <f t="shared" si="2"/>
        <v>0</v>
      </c>
      <c r="F21" s="628"/>
      <c r="G21" s="278"/>
      <c r="H21" s="633">
        <f t="shared" si="3"/>
        <v>0</v>
      </c>
      <c r="I21" s="628"/>
    </row>
    <row r="22" spans="1:9">
      <c r="A22" s="386"/>
      <c r="B22" s="717">
        <v>14</v>
      </c>
      <c r="C22" s="719" t="s">
        <v>175</v>
      </c>
      <c r="D22" s="252"/>
      <c r="E22" s="633">
        <f t="shared" si="2"/>
        <v>0</v>
      </c>
      <c r="F22" s="628"/>
      <c r="G22" s="278"/>
      <c r="H22" s="633">
        <f t="shared" si="3"/>
        <v>0</v>
      </c>
      <c r="I22" s="628"/>
    </row>
    <row r="23" spans="1:9">
      <c r="A23" s="386"/>
      <c r="B23" s="717">
        <v>15</v>
      </c>
      <c r="C23" s="719" t="s">
        <v>233</v>
      </c>
      <c r="D23" s="252"/>
      <c r="E23" s="633">
        <f t="shared" si="2"/>
        <v>0</v>
      </c>
      <c r="F23" s="628"/>
      <c r="G23" s="278"/>
      <c r="H23" s="633">
        <f t="shared" si="3"/>
        <v>0</v>
      </c>
      <c r="I23" s="628"/>
    </row>
    <row r="24" spans="1:9">
      <c r="A24" s="386"/>
      <c r="B24" s="717">
        <v>16</v>
      </c>
      <c r="C24" s="718" t="s">
        <v>232</v>
      </c>
      <c r="D24" s="252"/>
      <c r="E24" s="633">
        <f t="shared" si="2"/>
        <v>0</v>
      </c>
      <c r="F24" s="628"/>
      <c r="G24" s="278"/>
      <c r="H24" s="633">
        <f t="shared" si="3"/>
        <v>0</v>
      </c>
      <c r="I24" s="628"/>
    </row>
    <row r="25" spans="1:9">
      <c r="A25" s="386"/>
      <c r="B25" s="717">
        <v>17</v>
      </c>
      <c r="C25" s="718" t="s">
        <v>231</v>
      </c>
      <c r="D25" s="252"/>
      <c r="E25" s="633">
        <f t="shared" si="2"/>
        <v>0</v>
      </c>
      <c r="F25" s="628"/>
      <c r="G25" s="278"/>
      <c r="H25" s="633">
        <f t="shared" si="3"/>
        <v>0</v>
      </c>
      <c r="I25" s="628"/>
    </row>
    <row r="26" spans="1:9" ht="13.5" thickBot="1">
      <c r="A26" s="386"/>
      <c r="B26" s="717">
        <v>18</v>
      </c>
      <c r="C26" s="721" t="s">
        <v>174</v>
      </c>
      <c r="D26" s="252"/>
      <c r="E26" s="720"/>
      <c r="F26" s="628"/>
      <c r="G26" s="278"/>
      <c r="H26" s="720"/>
      <c r="I26" s="628"/>
    </row>
    <row r="27" spans="1:9" ht="13.5" thickBot="1">
      <c r="A27" s="386"/>
      <c r="B27" s="724">
        <v>19</v>
      </c>
      <c r="C27" s="711" t="s">
        <v>177</v>
      </c>
      <c r="D27" s="594">
        <f t="shared" ref="D27:I27" si="4">SUM(D12:D18)+SUM(D20:D26)</f>
        <v>0</v>
      </c>
      <c r="E27" s="595">
        <f t="shared" si="4"/>
        <v>0</v>
      </c>
      <c r="F27" s="616">
        <f t="shared" si="4"/>
        <v>0</v>
      </c>
      <c r="G27" s="631">
        <f t="shared" si="4"/>
        <v>0</v>
      </c>
      <c r="H27" s="595">
        <f t="shared" si="4"/>
        <v>0</v>
      </c>
      <c r="I27" s="616">
        <f t="shared" si="4"/>
        <v>0</v>
      </c>
    </row>
    <row r="28" spans="1:9" ht="13.5" thickBot="1">
      <c r="A28" s="386"/>
      <c r="B28" s="724">
        <v>20</v>
      </c>
      <c r="C28" s="725" t="s">
        <v>178</v>
      </c>
      <c r="D28" s="599">
        <f t="shared" ref="D28:I28" si="5">D9+D10+D27</f>
        <v>0</v>
      </c>
      <c r="E28" s="599">
        <f t="shared" si="5"/>
        <v>0</v>
      </c>
      <c r="F28" s="632">
        <f t="shared" si="5"/>
        <v>0</v>
      </c>
      <c r="G28" s="599">
        <f t="shared" si="5"/>
        <v>0</v>
      </c>
      <c r="H28" s="599">
        <f t="shared" si="5"/>
        <v>0</v>
      </c>
      <c r="I28" s="632">
        <f t="shared" si="5"/>
        <v>0</v>
      </c>
    </row>
    <row r="29" spans="1:9" ht="13.5" thickBot="1">
      <c r="A29" s="386"/>
      <c r="B29" s="770"/>
      <c r="C29" s="771"/>
      <c r="D29" s="728"/>
      <c r="E29" s="728"/>
      <c r="F29" s="728"/>
      <c r="G29" s="728"/>
      <c r="H29" s="728"/>
      <c r="I29" s="728"/>
    </row>
    <row r="30" spans="1:9">
      <c r="A30" s="386"/>
      <c r="B30" s="740"/>
      <c r="C30" s="739"/>
      <c r="D30" s="739"/>
      <c r="E30" s="739"/>
      <c r="F30" s="618" t="s">
        <v>62</v>
      </c>
      <c r="G30" s="772"/>
      <c r="H30" s="619" t="s">
        <v>63</v>
      </c>
      <c r="I30" s="773"/>
    </row>
    <row r="31" spans="1:9">
      <c r="A31" s="386"/>
      <c r="B31" s="740"/>
      <c r="C31" s="739"/>
      <c r="D31" s="739"/>
      <c r="E31" s="739"/>
      <c r="F31" s="620" t="s">
        <v>64</v>
      </c>
      <c r="G31" s="774"/>
      <c r="H31" s="621" t="s">
        <v>64</v>
      </c>
      <c r="I31" s="775"/>
    </row>
    <row r="32" spans="1:9">
      <c r="A32" s="386"/>
      <c r="B32" s="740"/>
      <c r="C32" s="739"/>
      <c r="D32" s="739"/>
      <c r="E32" s="739"/>
      <c r="F32" s="221"/>
      <c r="G32" s="279"/>
      <c r="H32" s="280"/>
      <c r="I32" s="281"/>
    </row>
    <row r="33" spans="1:9">
      <c r="A33" s="386"/>
      <c r="B33" s="740"/>
      <c r="C33" s="739"/>
      <c r="D33" s="739"/>
      <c r="E33" s="739"/>
      <c r="F33" s="222"/>
      <c r="G33" s="279"/>
      <c r="H33" s="223"/>
      <c r="I33" s="281"/>
    </row>
    <row r="34" spans="1:9" ht="13.5" thickBot="1">
      <c r="A34" s="386"/>
      <c r="B34" s="740"/>
      <c r="C34" s="739"/>
      <c r="D34" s="739"/>
      <c r="E34" s="739"/>
      <c r="F34" s="282" t="s">
        <v>65</v>
      </c>
      <c r="G34" s="283"/>
      <c r="H34" s="284" t="s">
        <v>65</v>
      </c>
      <c r="I34" s="285"/>
    </row>
    <row r="35" spans="1:9" ht="13.5" thickBot="1">
      <c r="A35" s="386"/>
      <c r="B35" s="740"/>
      <c r="C35" s="740"/>
      <c r="D35" s="740"/>
      <c r="E35" s="740"/>
      <c r="F35" s="622" t="s">
        <v>66</v>
      </c>
      <c r="G35" s="224"/>
      <c r="H35" s="634"/>
      <c r="I35" s="280"/>
    </row>
    <row r="36" spans="1:9">
      <c r="A36" s="386"/>
      <c r="B36" s="386"/>
      <c r="C36" s="386"/>
      <c r="D36" s="386"/>
      <c r="E36" s="386"/>
      <c r="F36" s="386"/>
      <c r="G36" s="386"/>
      <c r="H36" s="386"/>
      <c r="I36" s="386"/>
    </row>
    <row r="37" spans="1:9">
      <c r="A37" s="386"/>
      <c r="B37" s="386"/>
      <c r="C37" s="386"/>
      <c r="D37" s="386"/>
      <c r="E37" s="386"/>
      <c r="F37" s="386"/>
      <c r="G37" s="386"/>
      <c r="H37" s="386"/>
      <c r="I37" s="386"/>
    </row>
    <row r="38" spans="1:9">
      <c r="A38" s="386"/>
      <c r="B38" s="386"/>
      <c r="C38" s="386"/>
      <c r="D38" s="386"/>
      <c r="E38" s="386"/>
      <c r="F38" s="386"/>
      <c r="G38" s="386"/>
      <c r="H38" s="386"/>
      <c r="I38" s="386"/>
    </row>
    <row r="39" spans="1:9">
      <c r="A39" s="386"/>
      <c r="B39" s="386"/>
      <c r="C39" s="386"/>
      <c r="D39" s="386"/>
      <c r="E39" s="386"/>
      <c r="F39" s="386"/>
      <c r="G39" s="386"/>
      <c r="H39" s="386"/>
      <c r="I39" s="386"/>
    </row>
  </sheetData>
  <mergeCells count="3">
    <mergeCell ref="D5:F5"/>
    <mergeCell ref="G5:I5"/>
    <mergeCell ref="B6:C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D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workbookViewId="0"/>
  </sheetViews>
  <sheetFormatPr defaultRowHeight="12.75"/>
  <cols>
    <col min="1" max="1" width="4.140625" customWidth="1"/>
    <col min="2" max="2" width="3.7109375" customWidth="1"/>
    <col min="3" max="3" width="25.85546875" customWidth="1"/>
    <col min="4" max="7" width="18.42578125" customWidth="1"/>
  </cols>
  <sheetData>
    <row r="1" spans="2:7" ht="13.5" thickBot="1"/>
    <row r="2" spans="2:7" ht="13.5" thickBot="1">
      <c r="B2" s="1168"/>
      <c r="C2" s="1" t="s">
        <v>0</v>
      </c>
      <c r="D2" s="1563"/>
      <c r="E2" s="1564"/>
      <c r="F2" s="1169" t="s">
        <v>1</v>
      </c>
      <c r="G2" s="1170">
        <v>2020</v>
      </c>
    </row>
    <row r="3" spans="2:7">
      <c r="B3" s="1168"/>
      <c r="C3" s="1"/>
      <c r="D3" s="1171"/>
      <c r="E3" s="1172"/>
      <c r="F3" s="1169"/>
      <c r="G3" s="1173"/>
    </row>
    <row r="4" spans="2:7">
      <c r="B4" s="1168" t="s">
        <v>352</v>
      </c>
      <c r="C4" s="1168"/>
      <c r="D4" s="1174"/>
      <c r="E4" s="1174"/>
      <c r="F4" s="1174"/>
      <c r="G4" s="1174"/>
    </row>
    <row r="5" spans="2:7" ht="13.5" thickBot="1">
      <c r="B5" s="1168"/>
      <c r="C5" s="1175"/>
      <c r="D5" s="1168"/>
      <c r="E5" s="1168"/>
      <c r="F5" s="1168"/>
      <c r="G5" s="1168"/>
    </row>
    <row r="6" spans="2:7" ht="13.5" thickBot="1">
      <c r="B6" s="1565" t="s">
        <v>353</v>
      </c>
      <c r="C6" s="1566"/>
      <c r="D6" s="1567">
        <v>2021</v>
      </c>
      <c r="E6" s="1566"/>
      <c r="F6" s="1567">
        <v>2022</v>
      </c>
      <c r="G6" s="1566"/>
    </row>
    <row r="7" spans="2:7" ht="24">
      <c r="B7" s="1568" t="s">
        <v>354</v>
      </c>
      <c r="C7" s="1569"/>
      <c r="D7" s="1176" t="s">
        <v>355</v>
      </c>
      <c r="E7" s="1177" t="s">
        <v>206</v>
      </c>
      <c r="F7" s="1178" t="s">
        <v>355</v>
      </c>
      <c r="G7" s="1179" t="s">
        <v>206</v>
      </c>
    </row>
    <row r="8" spans="2:7" ht="13.5">
      <c r="B8" s="1570"/>
      <c r="C8" s="1571"/>
      <c r="D8" s="1180" t="s">
        <v>138</v>
      </c>
      <c r="E8" s="1181" t="s">
        <v>356</v>
      </c>
      <c r="F8" s="1182" t="s">
        <v>138</v>
      </c>
      <c r="G8" s="1183" t="s">
        <v>356</v>
      </c>
    </row>
    <row r="9" spans="2:7" ht="13.5" thickBot="1">
      <c r="B9" s="1572" t="s">
        <v>11</v>
      </c>
      <c r="C9" s="1573"/>
      <c r="D9" s="1184" t="s">
        <v>12</v>
      </c>
      <c r="E9" s="1185" t="s">
        <v>13</v>
      </c>
      <c r="F9" s="1186" t="s">
        <v>14</v>
      </c>
      <c r="G9" s="1187" t="s">
        <v>15</v>
      </c>
    </row>
    <row r="10" spans="2:7">
      <c r="B10" s="1188">
        <v>1</v>
      </c>
      <c r="C10" s="1189"/>
      <c r="D10" s="1190"/>
      <c r="E10" s="1191"/>
      <c r="F10" s="1192"/>
      <c r="G10" s="1193"/>
    </row>
    <row r="11" spans="2:7">
      <c r="B11" s="1194">
        <v>2</v>
      </c>
      <c r="C11" s="1195"/>
      <c r="D11" s="1190"/>
      <c r="E11" s="1191"/>
      <c r="F11" s="1192"/>
      <c r="G11" s="1193"/>
    </row>
    <row r="12" spans="2:7">
      <c r="B12" s="1194">
        <v>3</v>
      </c>
      <c r="C12" s="1195"/>
      <c r="D12" s="1190"/>
      <c r="E12" s="1191"/>
      <c r="F12" s="1192"/>
      <c r="G12" s="1193"/>
    </row>
    <row r="13" spans="2:7">
      <c r="B13" s="1194">
        <v>4</v>
      </c>
      <c r="C13" s="1195"/>
      <c r="D13" s="1190"/>
      <c r="E13" s="1191"/>
      <c r="F13" s="1192"/>
      <c r="G13" s="1193"/>
    </row>
    <row r="14" spans="2:7">
      <c r="B14" s="1194">
        <v>5</v>
      </c>
      <c r="C14" s="1195"/>
      <c r="D14" s="1190"/>
      <c r="E14" s="1191"/>
      <c r="F14" s="1192"/>
      <c r="G14" s="1193"/>
    </row>
    <row r="15" spans="2:7">
      <c r="B15" s="1194">
        <v>6</v>
      </c>
      <c r="C15" s="1195"/>
      <c r="D15" s="1190"/>
      <c r="E15" s="1191"/>
      <c r="F15" s="1192"/>
      <c r="G15" s="1193"/>
    </row>
    <row r="16" spans="2:7">
      <c r="B16" s="1194">
        <v>7</v>
      </c>
      <c r="C16" s="1195"/>
      <c r="D16" s="1190"/>
      <c r="E16" s="1191"/>
      <c r="F16" s="1192"/>
      <c r="G16" s="1193"/>
    </row>
    <row r="17" spans="2:7">
      <c r="B17" s="1194">
        <v>8</v>
      </c>
      <c r="C17" s="1195"/>
      <c r="D17" s="1190"/>
      <c r="E17" s="1191"/>
      <c r="F17" s="1192"/>
      <c r="G17" s="1193"/>
    </row>
    <row r="18" spans="2:7">
      <c r="B18" s="1194">
        <v>9</v>
      </c>
      <c r="C18" s="1195"/>
      <c r="D18" s="1190"/>
      <c r="E18" s="1191"/>
      <c r="F18" s="1192"/>
      <c r="G18" s="1193"/>
    </row>
    <row r="19" spans="2:7">
      <c r="B19" s="1194">
        <v>10</v>
      </c>
      <c r="C19" s="1196"/>
      <c r="D19" s="1190"/>
      <c r="E19" s="1191"/>
      <c r="F19" s="1192"/>
      <c r="G19" s="1193"/>
    </row>
    <row r="20" spans="2:7">
      <c r="B20" s="1194">
        <v>11</v>
      </c>
      <c r="C20" s="1196"/>
      <c r="D20" s="1190"/>
      <c r="E20" s="1191"/>
      <c r="F20" s="1192"/>
      <c r="G20" s="1193"/>
    </row>
    <row r="21" spans="2:7">
      <c r="B21" s="1194">
        <v>12</v>
      </c>
      <c r="C21" s="1196"/>
      <c r="D21" s="1190"/>
      <c r="E21" s="1191"/>
      <c r="F21" s="1192"/>
      <c r="G21" s="1193"/>
    </row>
    <row r="22" spans="2:7">
      <c r="B22" s="1194">
        <v>13</v>
      </c>
      <c r="C22" s="1196"/>
      <c r="D22" s="1190"/>
      <c r="E22" s="1191"/>
      <c r="F22" s="1192"/>
      <c r="G22" s="1193"/>
    </row>
    <row r="23" spans="2:7">
      <c r="B23" s="1194">
        <v>14</v>
      </c>
      <c r="C23" s="1196"/>
      <c r="D23" s="1190"/>
      <c r="E23" s="1191"/>
      <c r="F23" s="1192"/>
      <c r="G23" s="1193"/>
    </row>
    <row r="24" spans="2:7">
      <c r="B24" s="1194">
        <v>15</v>
      </c>
      <c r="C24" s="1196"/>
      <c r="D24" s="1190"/>
      <c r="E24" s="1191"/>
      <c r="F24" s="1192"/>
      <c r="G24" s="1193"/>
    </row>
    <row r="25" spans="2:7">
      <c r="B25" s="1194">
        <v>16</v>
      </c>
      <c r="C25" s="1196"/>
      <c r="D25" s="1190"/>
      <c r="E25" s="1191"/>
      <c r="F25" s="1192"/>
      <c r="G25" s="1193"/>
    </row>
    <row r="26" spans="2:7">
      <c r="B26" s="1194">
        <v>17</v>
      </c>
      <c r="C26" s="1196"/>
      <c r="D26" s="1190"/>
      <c r="E26" s="1191"/>
      <c r="F26" s="1192"/>
      <c r="G26" s="1193"/>
    </row>
    <row r="27" spans="2:7">
      <c r="B27" s="1194">
        <v>18</v>
      </c>
      <c r="C27" s="1196"/>
      <c r="D27" s="1190"/>
      <c r="E27" s="1191"/>
      <c r="F27" s="1192"/>
      <c r="G27" s="1193"/>
    </row>
    <row r="28" spans="2:7">
      <c r="B28" s="1194">
        <v>19</v>
      </c>
      <c r="C28" s="1196"/>
      <c r="D28" s="1190"/>
      <c r="E28" s="1191"/>
      <c r="F28" s="1192"/>
      <c r="G28" s="1193"/>
    </row>
    <row r="29" spans="2:7">
      <c r="B29" s="1194">
        <v>20</v>
      </c>
      <c r="C29" s="1196"/>
      <c r="D29" s="1190"/>
      <c r="E29" s="1191"/>
      <c r="F29" s="1192"/>
      <c r="G29" s="1193"/>
    </row>
    <row r="30" spans="2:7">
      <c r="B30" s="1194">
        <v>21</v>
      </c>
      <c r="C30" s="1196"/>
      <c r="D30" s="1190"/>
      <c r="E30" s="1191"/>
      <c r="F30" s="1192"/>
      <c r="G30" s="1193"/>
    </row>
    <row r="31" spans="2:7">
      <c r="B31" s="1194">
        <v>22</v>
      </c>
      <c r="C31" s="1196"/>
      <c r="D31" s="1190"/>
      <c r="E31" s="1191"/>
      <c r="F31" s="1192"/>
      <c r="G31" s="1193"/>
    </row>
    <row r="32" spans="2:7">
      <c r="B32" s="1194">
        <v>23</v>
      </c>
      <c r="C32" s="1196"/>
      <c r="D32" s="1190"/>
      <c r="E32" s="1191"/>
      <c r="F32" s="1192"/>
      <c r="G32" s="1193"/>
    </row>
    <row r="33" spans="2:7">
      <c r="B33" s="1194">
        <v>24</v>
      </c>
      <c r="C33" s="1196"/>
      <c r="D33" s="1190"/>
      <c r="E33" s="1191"/>
      <c r="F33" s="1192"/>
      <c r="G33" s="1193"/>
    </row>
    <row r="34" spans="2:7">
      <c r="B34" s="1194">
        <v>25</v>
      </c>
      <c r="C34" s="1196"/>
      <c r="D34" s="1190"/>
      <c r="E34" s="1191"/>
      <c r="F34" s="1192"/>
      <c r="G34" s="1193"/>
    </row>
    <row r="35" spans="2:7">
      <c r="B35" s="1194">
        <v>26</v>
      </c>
      <c r="C35" s="1196"/>
      <c r="D35" s="1190"/>
      <c r="E35" s="1191"/>
      <c r="F35" s="1192"/>
      <c r="G35" s="1193"/>
    </row>
    <row r="36" spans="2:7">
      <c r="B36" s="1194">
        <v>27</v>
      </c>
      <c r="C36" s="1196"/>
      <c r="D36" s="1190"/>
      <c r="E36" s="1191"/>
      <c r="F36" s="1192"/>
      <c r="G36" s="1193"/>
    </row>
    <row r="37" spans="2:7">
      <c r="B37" s="1194">
        <v>28</v>
      </c>
      <c r="C37" s="1196"/>
      <c r="D37" s="1190"/>
      <c r="E37" s="1191"/>
      <c r="F37" s="1192"/>
      <c r="G37" s="1193"/>
    </row>
    <row r="38" spans="2:7">
      <c r="B38" s="1194">
        <v>29</v>
      </c>
      <c r="C38" s="1196"/>
      <c r="D38" s="1190"/>
      <c r="E38" s="1191"/>
      <c r="F38" s="1192"/>
      <c r="G38" s="1193"/>
    </row>
    <row r="39" spans="2:7" ht="13.5" thickBot="1">
      <c r="B39" s="1197">
        <v>30</v>
      </c>
      <c r="C39" s="1198"/>
      <c r="D39" s="1199"/>
      <c r="E39" s="1200"/>
      <c r="F39" s="1201"/>
      <c r="G39" s="1202"/>
    </row>
    <row r="40" spans="2:7" ht="13.5" thickBot="1">
      <c r="B40" s="1203">
        <v>31</v>
      </c>
      <c r="C40" s="1204" t="s">
        <v>69</v>
      </c>
      <c r="D40" s="1205"/>
      <c r="E40" s="1206" t="s">
        <v>49</v>
      </c>
      <c r="F40" s="1207"/>
      <c r="G40" s="1208" t="s">
        <v>49</v>
      </c>
    </row>
    <row r="41" spans="2:7" ht="13.5" thickBot="1">
      <c r="B41" s="1168"/>
      <c r="C41" s="1168"/>
      <c r="D41" s="1168"/>
      <c r="E41" s="1168"/>
      <c r="F41" s="1168"/>
      <c r="G41" s="1168"/>
    </row>
    <row r="42" spans="2:7">
      <c r="B42" s="1209"/>
      <c r="C42" s="1210" t="s">
        <v>62</v>
      </c>
      <c r="D42" s="1211"/>
      <c r="E42" s="1212" t="s">
        <v>63</v>
      </c>
      <c r="F42" s="1213"/>
      <c r="G42" s="1209"/>
    </row>
    <row r="43" spans="2:7">
      <c r="B43" s="1209"/>
      <c r="C43" s="1214" t="s">
        <v>282</v>
      </c>
      <c r="D43" s="1215"/>
      <c r="E43" s="1216" t="s">
        <v>282</v>
      </c>
      <c r="F43" s="1217"/>
      <c r="G43" s="1209"/>
    </row>
    <row r="44" spans="2:7">
      <c r="B44" s="1209"/>
      <c r="C44" s="1218"/>
      <c r="D44" s="1219"/>
      <c r="E44" s="1220"/>
      <c r="F44" s="1221"/>
      <c r="G44" s="1209"/>
    </row>
    <row r="45" spans="2:7">
      <c r="B45" s="1209"/>
      <c r="C45" s="1222"/>
      <c r="D45" s="1219"/>
      <c r="E45" s="1223"/>
      <c r="F45" s="1221"/>
      <c r="G45" s="1209"/>
    </row>
    <row r="46" spans="2:7" ht="13.5" thickBot="1">
      <c r="B46" s="1209"/>
      <c r="C46" s="1224" t="s">
        <v>65</v>
      </c>
      <c r="D46" s="1225"/>
      <c r="E46" s="1226" t="s">
        <v>65</v>
      </c>
      <c r="F46" s="1227"/>
      <c r="G46" s="1209"/>
    </row>
    <row r="47" spans="2:7" ht="13.5" thickBot="1">
      <c r="B47" s="1209"/>
      <c r="C47" s="1561" t="s">
        <v>357</v>
      </c>
      <c r="D47" s="1562"/>
      <c r="E47" s="1228"/>
      <c r="F47" s="1229"/>
      <c r="G47" s="1209"/>
    </row>
  </sheetData>
  <mergeCells count="7">
    <mergeCell ref="C47:D47"/>
    <mergeCell ref="D2:E2"/>
    <mergeCell ref="B6:C6"/>
    <mergeCell ref="D6:E6"/>
    <mergeCell ref="F6:G6"/>
    <mergeCell ref="B7:C8"/>
    <mergeCell ref="B9:C9"/>
  </mergeCells>
  <dataValidations count="1">
    <dataValidation type="list" allowBlank="1" showInputMessage="1" showErrorMessage="1" sqref="D3">
      <formula1>$K$2:$K$16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workbookViewId="0"/>
  </sheetViews>
  <sheetFormatPr defaultRowHeight="12.75"/>
  <cols>
    <col min="1" max="1" width="3.28515625" customWidth="1"/>
    <col min="2" max="2" width="3.5703125" bestFit="1" customWidth="1"/>
    <col min="3" max="3" width="37.85546875" customWidth="1"/>
    <col min="4" max="7" width="18.140625" customWidth="1"/>
  </cols>
  <sheetData>
    <row r="1" spans="2:7" ht="13.5" thickBot="1"/>
    <row r="2" spans="2:7" ht="13.5" thickBot="1">
      <c r="B2" s="1230"/>
      <c r="C2" s="1231" t="s">
        <v>358</v>
      </c>
      <c r="D2" s="1575"/>
      <c r="E2" s="1576"/>
      <c r="F2" s="1231" t="s">
        <v>359</v>
      </c>
      <c r="G2" s="1232">
        <v>2020</v>
      </c>
    </row>
    <row r="3" spans="2:7">
      <c r="B3" s="1230"/>
      <c r="C3" s="1230"/>
      <c r="D3" s="1231"/>
      <c r="E3" s="1233"/>
      <c r="F3" s="1231"/>
      <c r="G3" s="1234"/>
    </row>
    <row r="4" spans="2:7">
      <c r="B4" s="1230" t="s">
        <v>360</v>
      </c>
      <c r="C4" s="1230"/>
      <c r="D4" s="1230"/>
      <c r="E4" s="1230"/>
      <c r="F4" s="1230"/>
      <c r="G4" s="1230"/>
    </row>
    <row r="5" spans="2:7" ht="13.5" thickBot="1">
      <c r="B5" s="1235"/>
      <c r="C5" s="1235"/>
      <c r="D5" s="1234"/>
      <c r="E5" s="1235"/>
      <c r="F5" s="1230"/>
      <c r="G5" s="1230"/>
    </row>
    <row r="6" spans="2:7">
      <c r="B6" s="1577" t="s">
        <v>361</v>
      </c>
      <c r="C6" s="1578"/>
      <c r="D6" s="1579">
        <v>2021</v>
      </c>
      <c r="E6" s="1580"/>
      <c r="F6" s="1579">
        <v>2022</v>
      </c>
      <c r="G6" s="1580"/>
    </row>
    <row r="7" spans="2:7" ht="25.5">
      <c r="B7" s="1581" t="s">
        <v>362</v>
      </c>
      <c r="C7" s="1582"/>
      <c r="D7" s="1236" t="s">
        <v>363</v>
      </c>
      <c r="E7" s="1237" t="s">
        <v>230</v>
      </c>
      <c r="F7" s="1238" t="s">
        <v>363</v>
      </c>
      <c r="G7" s="1237" t="s">
        <v>230</v>
      </c>
    </row>
    <row r="8" spans="2:7" ht="14.25">
      <c r="B8" s="1583"/>
      <c r="C8" s="1584"/>
      <c r="D8" s="1275" t="s">
        <v>138</v>
      </c>
      <c r="E8" s="1276" t="s">
        <v>364</v>
      </c>
      <c r="F8" s="1277" t="s">
        <v>138</v>
      </c>
      <c r="G8" s="1276" t="s">
        <v>364</v>
      </c>
    </row>
    <row r="9" spans="2:7" ht="13.5" thickBot="1">
      <c r="B9" s="1239"/>
      <c r="C9" s="1240" t="s">
        <v>11</v>
      </c>
      <c r="D9" s="1241" t="s">
        <v>12</v>
      </c>
      <c r="E9" s="1242" t="s">
        <v>13</v>
      </c>
      <c r="F9" s="1243" t="s">
        <v>14</v>
      </c>
      <c r="G9" s="1242" t="s">
        <v>15</v>
      </c>
    </row>
    <row r="10" spans="2:7">
      <c r="B10" s="1188">
        <v>1</v>
      </c>
      <c r="C10" s="1244"/>
      <c r="D10" s="1245"/>
      <c r="E10" s="1246"/>
      <c r="F10" s="1247"/>
      <c r="G10" s="1246"/>
    </row>
    <row r="11" spans="2:7">
      <c r="B11" s="1194">
        <v>2</v>
      </c>
      <c r="C11" s="1248"/>
      <c r="D11" s="1249"/>
      <c r="E11" s="1250"/>
      <c r="F11" s="1251"/>
      <c r="G11" s="1250"/>
    </row>
    <row r="12" spans="2:7">
      <c r="B12" s="1194">
        <v>3</v>
      </c>
      <c r="C12" s="1248"/>
      <c r="D12" s="1249"/>
      <c r="E12" s="1250"/>
      <c r="F12" s="1251"/>
      <c r="G12" s="1250"/>
    </row>
    <row r="13" spans="2:7">
      <c r="B13" s="1194">
        <v>4</v>
      </c>
      <c r="C13" s="1248"/>
      <c r="D13" s="1249"/>
      <c r="E13" s="1250"/>
      <c r="F13" s="1251"/>
      <c r="G13" s="1250"/>
    </row>
    <row r="14" spans="2:7">
      <c r="B14" s="1194">
        <v>5</v>
      </c>
      <c r="C14" s="1248"/>
      <c r="D14" s="1249"/>
      <c r="E14" s="1250"/>
      <c r="F14" s="1251"/>
      <c r="G14" s="1250"/>
    </row>
    <row r="15" spans="2:7">
      <c r="B15" s="1194">
        <v>6</v>
      </c>
      <c r="C15" s="1248"/>
      <c r="D15" s="1249"/>
      <c r="E15" s="1250"/>
      <c r="F15" s="1251"/>
      <c r="G15" s="1250"/>
    </row>
    <row r="16" spans="2:7">
      <c r="B16" s="1194">
        <v>7</v>
      </c>
      <c r="C16" s="1248"/>
      <c r="D16" s="1249"/>
      <c r="E16" s="1250"/>
      <c r="F16" s="1251"/>
      <c r="G16" s="1250"/>
    </row>
    <row r="17" spans="2:7">
      <c r="B17" s="1194">
        <v>8</v>
      </c>
      <c r="C17" s="1248"/>
      <c r="D17" s="1249"/>
      <c r="E17" s="1250"/>
      <c r="F17" s="1251"/>
      <c r="G17" s="1250"/>
    </row>
    <row r="18" spans="2:7">
      <c r="B18" s="1194">
        <v>9</v>
      </c>
      <c r="C18" s="1248"/>
      <c r="D18" s="1249"/>
      <c r="E18" s="1250"/>
      <c r="F18" s="1251"/>
      <c r="G18" s="1250"/>
    </row>
    <row r="19" spans="2:7">
      <c r="B19" s="1194">
        <v>10</v>
      </c>
      <c r="C19" s="1252"/>
      <c r="D19" s="1253"/>
      <c r="E19" s="1254"/>
      <c r="F19" s="1255"/>
      <c r="G19" s="1254"/>
    </row>
    <row r="20" spans="2:7">
      <c r="B20" s="1194">
        <v>11</v>
      </c>
      <c r="C20" s="1252"/>
      <c r="D20" s="1253"/>
      <c r="E20" s="1254"/>
      <c r="F20" s="1255"/>
      <c r="G20" s="1254"/>
    </row>
    <row r="21" spans="2:7">
      <c r="B21" s="1194">
        <v>12</v>
      </c>
      <c r="C21" s="1252"/>
      <c r="D21" s="1253"/>
      <c r="E21" s="1254"/>
      <c r="F21" s="1255"/>
      <c r="G21" s="1254"/>
    </row>
    <row r="22" spans="2:7">
      <c r="B22" s="1194">
        <v>13</v>
      </c>
      <c r="C22" s="1252"/>
      <c r="D22" s="1253"/>
      <c r="E22" s="1254"/>
      <c r="F22" s="1255"/>
      <c r="G22" s="1254"/>
    </row>
    <row r="23" spans="2:7">
      <c r="B23" s="1194">
        <v>14</v>
      </c>
      <c r="C23" s="1252"/>
      <c r="D23" s="1253"/>
      <c r="E23" s="1254"/>
      <c r="F23" s="1255"/>
      <c r="G23" s="1254"/>
    </row>
    <row r="24" spans="2:7">
      <c r="B24" s="1194">
        <v>15</v>
      </c>
      <c r="C24" s="1252"/>
      <c r="D24" s="1253"/>
      <c r="E24" s="1254"/>
      <c r="F24" s="1255"/>
      <c r="G24" s="1254"/>
    </row>
    <row r="25" spans="2:7">
      <c r="B25" s="1194">
        <v>16</v>
      </c>
      <c r="C25" s="1252"/>
      <c r="D25" s="1253"/>
      <c r="E25" s="1254"/>
      <c r="F25" s="1255"/>
      <c r="G25" s="1254"/>
    </row>
    <row r="26" spans="2:7">
      <c r="B26" s="1194">
        <v>17</v>
      </c>
      <c r="C26" s="1252"/>
      <c r="D26" s="1253"/>
      <c r="E26" s="1254"/>
      <c r="F26" s="1255"/>
      <c r="G26" s="1254"/>
    </row>
    <row r="27" spans="2:7">
      <c r="B27" s="1194">
        <v>18</v>
      </c>
      <c r="C27" s="1252"/>
      <c r="D27" s="1253"/>
      <c r="E27" s="1254"/>
      <c r="F27" s="1255"/>
      <c r="G27" s="1254"/>
    </row>
    <row r="28" spans="2:7">
      <c r="B28" s="1194">
        <v>19</v>
      </c>
      <c r="C28" s="1252"/>
      <c r="D28" s="1253"/>
      <c r="E28" s="1254"/>
      <c r="F28" s="1255"/>
      <c r="G28" s="1254"/>
    </row>
    <row r="29" spans="2:7" ht="13.5" thickBot="1">
      <c r="B29" s="1197">
        <v>20</v>
      </c>
      <c r="C29" s="1256"/>
      <c r="D29" s="1257"/>
      <c r="E29" s="1258"/>
      <c r="F29" s="1259"/>
      <c r="G29" s="1258"/>
    </row>
    <row r="30" spans="2:7" ht="13.5" thickBot="1">
      <c r="B30" s="1260">
        <v>21</v>
      </c>
      <c r="C30" s="1261" t="s">
        <v>69</v>
      </c>
      <c r="D30" s="1262"/>
      <c r="E30" s="1263"/>
      <c r="F30" s="1264"/>
      <c r="G30" s="1263"/>
    </row>
    <row r="31" spans="2:7" ht="13.5" thickBot="1">
      <c r="B31" s="1230"/>
      <c r="C31" s="1230"/>
      <c r="D31" s="1230"/>
      <c r="E31" s="1230"/>
      <c r="F31" s="1230"/>
      <c r="G31" s="1230"/>
    </row>
    <row r="32" spans="2:7">
      <c r="B32" s="1230"/>
      <c r="C32" s="1265" t="s">
        <v>62</v>
      </c>
      <c r="D32" s="1266"/>
      <c r="E32" s="1267" t="s">
        <v>63</v>
      </c>
      <c r="F32" s="1268"/>
      <c r="G32" s="1230"/>
    </row>
    <row r="33" spans="2:7">
      <c r="B33" s="1230"/>
      <c r="C33" s="1269" t="s">
        <v>282</v>
      </c>
      <c r="D33" s="1270"/>
      <c r="E33" s="1271" t="s">
        <v>282</v>
      </c>
      <c r="F33" s="1272"/>
      <c r="G33" s="1230"/>
    </row>
    <row r="34" spans="2:7">
      <c r="B34" s="1230"/>
      <c r="C34" s="1218"/>
      <c r="D34" s="1219"/>
      <c r="E34" s="1220"/>
      <c r="F34" s="1221"/>
      <c r="G34" s="1230"/>
    </row>
    <row r="35" spans="2:7">
      <c r="B35" s="1230"/>
      <c r="C35" s="1273"/>
      <c r="D35" s="1219"/>
      <c r="E35" s="1274"/>
      <c r="F35" s="1221"/>
      <c r="G35" s="1230"/>
    </row>
    <row r="36" spans="2:7" ht="13.5" thickBot="1">
      <c r="B36" s="1230"/>
      <c r="C36" s="1224" t="s">
        <v>65</v>
      </c>
      <c r="D36" s="1225"/>
      <c r="E36" s="1226" t="s">
        <v>65</v>
      </c>
      <c r="F36" s="1227"/>
      <c r="G36" s="1230"/>
    </row>
    <row r="37" spans="2:7" ht="13.5" thickBot="1">
      <c r="B37" s="1230"/>
      <c r="C37" s="1561" t="s">
        <v>161</v>
      </c>
      <c r="D37" s="1574"/>
      <c r="E37" s="1228"/>
      <c r="F37" s="1229"/>
      <c r="G37" s="1230"/>
    </row>
  </sheetData>
  <mergeCells count="6">
    <mergeCell ref="C37:D37"/>
    <mergeCell ref="D2:E2"/>
    <mergeCell ref="B6:C6"/>
    <mergeCell ref="D6:E6"/>
    <mergeCell ref="F6:G6"/>
    <mergeCell ref="B7:C8"/>
  </mergeCells>
  <dataValidations count="1">
    <dataValidation type="list" allowBlank="1" showInputMessage="1" showErrorMessage="1" sqref="E3">
      <formula1>$K$2:$K$17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zoomScale="85" zoomScaleNormal="85" workbookViewId="0"/>
  </sheetViews>
  <sheetFormatPr defaultRowHeight="12.75"/>
  <cols>
    <col min="1" max="1" width="2.7109375" customWidth="1"/>
    <col min="2" max="2" width="3.5703125" customWidth="1"/>
    <col min="3" max="3" width="49.5703125" bestFit="1" customWidth="1"/>
    <col min="4" max="5" width="16.42578125" customWidth="1"/>
    <col min="6" max="6" width="23.42578125" customWidth="1"/>
    <col min="7" max="18" width="16.42578125" customWidth="1"/>
    <col min="19" max="19" width="20.7109375" customWidth="1"/>
    <col min="20" max="21" width="16.42578125" customWidth="1"/>
  </cols>
  <sheetData>
    <row r="1" spans="1:23" ht="13.5" thickBot="1">
      <c r="A1" s="903" t="s">
        <v>245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433"/>
    </row>
    <row r="2" spans="1:23" ht="16.5" thickBot="1">
      <c r="A2" s="903"/>
      <c r="B2" s="665"/>
      <c r="C2" s="665"/>
      <c r="D2" s="666"/>
      <c r="E2" s="666"/>
      <c r="F2" s="666"/>
      <c r="G2" s="667"/>
      <c r="H2" s="667"/>
      <c r="I2" s="666"/>
      <c r="J2" s="666"/>
      <c r="K2" s="666"/>
      <c r="L2" s="666"/>
      <c r="M2" s="666"/>
      <c r="N2" s="666"/>
      <c r="O2" s="666"/>
      <c r="P2" s="666"/>
      <c r="Q2" s="668" t="s">
        <v>0</v>
      </c>
      <c r="R2" s="668"/>
      <c r="S2" s="130"/>
      <c r="T2" s="668" t="s">
        <v>1</v>
      </c>
      <c r="U2" s="669">
        <v>2020</v>
      </c>
      <c r="V2" s="903"/>
      <c r="W2" s="433"/>
    </row>
    <row r="3" spans="1:23" ht="15.75">
      <c r="A3" s="903"/>
      <c r="B3" s="1399" t="s">
        <v>2</v>
      </c>
      <c r="C3" s="1399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3"/>
      <c r="W3" s="433"/>
    </row>
    <row r="4" spans="1:23" ht="16.5" thickBot="1">
      <c r="A4" s="903"/>
      <c r="B4" s="387"/>
      <c r="C4" s="387"/>
      <c r="D4" s="896"/>
      <c r="E4" s="896"/>
      <c r="F4" s="896"/>
      <c r="G4" s="896"/>
      <c r="H4" s="896"/>
      <c r="I4" s="896"/>
      <c r="J4" s="896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670" t="s">
        <v>3</v>
      </c>
      <c r="V4" s="903"/>
      <c r="W4" s="433"/>
    </row>
    <row r="5" spans="1:23">
      <c r="A5" s="903"/>
      <c r="B5" s="1400" t="s">
        <v>4</v>
      </c>
      <c r="C5" s="1401"/>
      <c r="D5" s="1406">
        <f>U2</f>
        <v>2020</v>
      </c>
      <c r="E5" s="1406"/>
      <c r="F5" s="1406"/>
      <c r="G5" s="1406"/>
      <c r="H5" s="1406"/>
      <c r="I5" s="1406"/>
      <c r="J5" s="1406"/>
      <c r="K5" s="1406"/>
      <c r="L5" s="1407">
        <f>D5+1</f>
        <v>2021</v>
      </c>
      <c r="M5" s="1406"/>
      <c r="N5" s="1406"/>
      <c r="O5" s="1406"/>
      <c r="P5" s="1408"/>
      <c r="Q5" s="1407">
        <f>L5+1</f>
        <v>2022</v>
      </c>
      <c r="R5" s="1406"/>
      <c r="S5" s="1406"/>
      <c r="T5" s="1406"/>
      <c r="U5" s="1408"/>
      <c r="V5" s="903"/>
    </row>
    <row r="6" spans="1:23">
      <c r="A6" s="903"/>
      <c r="B6" s="1402"/>
      <c r="C6" s="1403"/>
      <c r="D6" s="1409" t="s">
        <v>6</v>
      </c>
      <c r="E6" s="1409"/>
      <c r="F6" s="1409"/>
      <c r="G6" s="1409"/>
      <c r="H6" s="1409"/>
      <c r="I6" s="1409"/>
      <c r="J6" s="1409"/>
      <c r="K6" s="1409"/>
      <c r="L6" s="1410" t="s">
        <v>7</v>
      </c>
      <c r="M6" s="1411"/>
      <c r="N6" s="1411"/>
      <c r="O6" s="1411"/>
      <c r="P6" s="1412"/>
      <c r="Q6" s="1410" t="s">
        <v>7</v>
      </c>
      <c r="R6" s="1411"/>
      <c r="S6" s="1411"/>
      <c r="T6" s="1411"/>
      <c r="U6" s="1412"/>
      <c r="V6" s="903"/>
    </row>
    <row r="7" spans="1:23" ht="39" thickBot="1">
      <c r="A7" s="903"/>
      <c r="B7" s="1404"/>
      <c r="C7" s="1405"/>
      <c r="D7" s="1278" t="s">
        <v>237</v>
      </c>
      <c r="E7" s="1279" t="s">
        <v>238</v>
      </c>
      <c r="F7" s="1279" t="s">
        <v>329</v>
      </c>
      <c r="G7" s="1280" t="s">
        <v>10</v>
      </c>
      <c r="H7" s="1280" t="s">
        <v>330</v>
      </c>
      <c r="I7" s="1281" t="s">
        <v>8</v>
      </c>
      <c r="J7" s="1280" t="s">
        <v>9</v>
      </c>
      <c r="K7" s="1280" t="s">
        <v>239</v>
      </c>
      <c r="L7" s="1282" t="s">
        <v>10</v>
      </c>
      <c r="M7" s="1280" t="s">
        <v>330</v>
      </c>
      <c r="N7" s="1283" t="s">
        <v>8</v>
      </c>
      <c r="O7" s="1280" t="s">
        <v>9</v>
      </c>
      <c r="P7" s="1280" t="s">
        <v>246</v>
      </c>
      <c r="Q7" s="1282" t="s">
        <v>10</v>
      </c>
      <c r="R7" s="1280" t="s">
        <v>330</v>
      </c>
      <c r="S7" s="1283" t="s">
        <v>8</v>
      </c>
      <c r="T7" s="1280" t="s">
        <v>9</v>
      </c>
      <c r="U7" s="1284" t="s">
        <v>246</v>
      </c>
      <c r="V7" s="903"/>
    </row>
    <row r="8" spans="1:23" ht="13.5" thickBot="1">
      <c r="A8" s="903"/>
      <c r="B8" s="1285"/>
      <c r="C8" s="1286" t="s">
        <v>11</v>
      </c>
      <c r="D8" s="1287" t="s">
        <v>12</v>
      </c>
      <c r="E8" s="1287" t="s">
        <v>13</v>
      </c>
      <c r="F8" s="1287" t="s">
        <v>14</v>
      </c>
      <c r="G8" s="1288" t="s">
        <v>15</v>
      </c>
      <c r="H8" s="1289" t="s">
        <v>16</v>
      </c>
      <c r="I8" s="1289" t="s">
        <v>17</v>
      </c>
      <c r="J8" s="1290" t="s">
        <v>18</v>
      </c>
      <c r="K8" s="1291" t="s">
        <v>5</v>
      </c>
      <c r="L8" s="1292" t="s">
        <v>19</v>
      </c>
      <c r="M8" s="1293" t="s">
        <v>20</v>
      </c>
      <c r="N8" s="1293" t="s">
        <v>21</v>
      </c>
      <c r="O8" s="1294" t="s">
        <v>22</v>
      </c>
      <c r="P8" s="1295" t="s">
        <v>23</v>
      </c>
      <c r="Q8" s="1296" t="s">
        <v>24</v>
      </c>
      <c r="R8" s="1297" t="s">
        <v>315</v>
      </c>
      <c r="S8" s="1288" t="s">
        <v>316</v>
      </c>
      <c r="T8" s="1289" t="s">
        <v>331</v>
      </c>
      <c r="U8" s="1298" t="s">
        <v>332</v>
      </c>
      <c r="V8" s="903"/>
    </row>
    <row r="9" spans="1:23">
      <c r="A9" s="903"/>
      <c r="B9" s="1299">
        <v>1</v>
      </c>
      <c r="C9" s="1300" t="s">
        <v>25</v>
      </c>
      <c r="D9" s="328">
        <f>D10+D11+D12</f>
        <v>0</v>
      </c>
      <c r="E9" s="329">
        <f>E10+E11+E12</f>
        <v>0</v>
      </c>
      <c r="F9" s="329">
        <f>F10+F11+F12</f>
        <v>0</v>
      </c>
      <c r="G9" s="330">
        <f t="shared" ref="G9:U9" si="0">G10+G11+G12</f>
        <v>0</v>
      </c>
      <c r="H9" s="330">
        <f>H10+H11+H12</f>
        <v>0</v>
      </c>
      <c r="I9" s="330">
        <f t="shared" si="0"/>
        <v>0</v>
      </c>
      <c r="J9" s="330">
        <f t="shared" si="0"/>
        <v>0</v>
      </c>
      <c r="K9" s="331">
        <f t="shared" si="0"/>
        <v>0</v>
      </c>
      <c r="L9" s="1029">
        <f t="shared" si="0"/>
        <v>0</v>
      </c>
      <c r="M9" s="330">
        <f>M10+M11+M12</f>
        <v>0</v>
      </c>
      <c r="N9" s="329">
        <f t="shared" si="0"/>
        <v>0</v>
      </c>
      <c r="O9" s="329">
        <f t="shared" si="0"/>
        <v>0</v>
      </c>
      <c r="P9" s="332">
        <f t="shared" si="0"/>
        <v>0</v>
      </c>
      <c r="Q9" s="328">
        <f t="shared" si="0"/>
        <v>0</v>
      </c>
      <c r="R9" s="329">
        <f>R10+R11+R12</f>
        <v>0</v>
      </c>
      <c r="S9" s="329">
        <f t="shared" si="0"/>
        <v>0</v>
      </c>
      <c r="T9" s="329">
        <f t="shared" si="0"/>
        <v>0</v>
      </c>
      <c r="U9" s="332">
        <f t="shared" si="0"/>
        <v>0</v>
      </c>
      <c r="V9" s="903"/>
    </row>
    <row r="10" spans="1:23">
      <c r="A10" s="903"/>
      <c r="B10" s="1301">
        <f>B9+1</f>
        <v>2</v>
      </c>
      <c r="C10" s="1302" t="s">
        <v>26</v>
      </c>
      <c r="D10" s="333">
        <f>D14+D24</f>
        <v>0</v>
      </c>
      <c r="E10" s="334">
        <f>E14+E24</f>
        <v>0</v>
      </c>
      <c r="F10" s="334">
        <f>F14+F24</f>
        <v>0</v>
      </c>
      <c r="G10" s="335">
        <f t="shared" ref="G10:U10" si="1">G14+G24</f>
        <v>0</v>
      </c>
      <c r="H10" s="335">
        <f>H14+H24</f>
        <v>0</v>
      </c>
      <c r="I10" s="335">
        <f t="shared" si="1"/>
        <v>0</v>
      </c>
      <c r="J10" s="335">
        <f t="shared" si="1"/>
        <v>0</v>
      </c>
      <c r="K10" s="336">
        <f t="shared" si="1"/>
        <v>0</v>
      </c>
      <c r="L10" s="1030">
        <f t="shared" si="1"/>
        <v>0</v>
      </c>
      <c r="M10" s="335">
        <f>M14+M24</f>
        <v>0</v>
      </c>
      <c r="N10" s="334">
        <f t="shared" si="1"/>
        <v>0</v>
      </c>
      <c r="O10" s="334">
        <f t="shared" si="1"/>
        <v>0</v>
      </c>
      <c r="P10" s="337">
        <f t="shared" si="1"/>
        <v>0</v>
      </c>
      <c r="Q10" s="333">
        <f t="shared" si="1"/>
        <v>0</v>
      </c>
      <c r="R10" s="334">
        <f>R14+R24</f>
        <v>0</v>
      </c>
      <c r="S10" s="334">
        <f t="shared" si="1"/>
        <v>0</v>
      </c>
      <c r="T10" s="334">
        <f t="shared" si="1"/>
        <v>0</v>
      </c>
      <c r="U10" s="337">
        <f t="shared" si="1"/>
        <v>0</v>
      </c>
      <c r="V10" s="903"/>
    </row>
    <row r="11" spans="1:23">
      <c r="A11" s="903"/>
      <c r="B11" s="1301">
        <f t="shared" ref="B11:B47" si="2">B10+1</f>
        <v>3</v>
      </c>
      <c r="C11" s="1302" t="s">
        <v>27</v>
      </c>
      <c r="D11" s="338">
        <f t="shared" ref="D11:U12" si="3">D21+D31</f>
        <v>0</v>
      </c>
      <c r="E11" s="339">
        <f>E21+E31</f>
        <v>0</v>
      </c>
      <c r="F11" s="339">
        <f t="shared" si="3"/>
        <v>0</v>
      </c>
      <c r="G11" s="340">
        <f t="shared" si="3"/>
        <v>0</v>
      </c>
      <c r="H11" s="340">
        <f>H21+H31</f>
        <v>0</v>
      </c>
      <c r="I11" s="340">
        <f t="shared" si="3"/>
        <v>0</v>
      </c>
      <c r="J11" s="340">
        <f t="shared" si="3"/>
        <v>0</v>
      </c>
      <c r="K11" s="341">
        <f t="shared" si="3"/>
        <v>0</v>
      </c>
      <c r="L11" s="1031">
        <f t="shared" si="3"/>
        <v>0</v>
      </c>
      <c r="M11" s="340">
        <f>M21+M31</f>
        <v>0</v>
      </c>
      <c r="N11" s="339">
        <f t="shared" si="3"/>
        <v>0</v>
      </c>
      <c r="O11" s="339">
        <f t="shared" si="3"/>
        <v>0</v>
      </c>
      <c r="P11" s="342">
        <f t="shared" si="3"/>
        <v>0</v>
      </c>
      <c r="Q11" s="338">
        <f t="shared" si="3"/>
        <v>0</v>
      </c>
      <c r="R11" s="339">
        <f>R21+R31</f>
        <v>0</v>
      </c>
      <c r="S11" s="339">
        <f t="shared" si="3"/>
        <v>0</v>
      </c>
      <c r="T11" s="339">
        <f t="shared" si="3"/>
        <v>0</v>
      </c>
      <c r="U11" s="342">
        <f t="shared" si="3"/>
        <v>0</v>
      </c>
      <c r="V11" s="903"/>
    </row>
    <row r="12" spans="1:23" ht="13.5" thickBot="1">
      <c r="A12" s="903"/>
      <c r="B12" s="1303">
        <f t="shared" si="2"/>
        <v>4</v>
      </c>
      <c r="C12" s="1304" t="s">
        <v>28</v>
      </c>
      <c r="D12" s="338">
        <f t="shared" si="3"/>
        <v>0</v>
      </c>
      <c r="E12" s="339">
        <f t="shared" si="3"/>
        <v>0</v>
      </c>
      <c r="F12" s="339">
        <f t="shared" si="3"/>
        <v>0</v>
      </c>
      <c r="G12" s="340">
        <f t="shared" si="3"/>
        <v>0</v>
      </c>
      <c r="H12" s="340">
        <f>H22+H32</f>
        <v>0</v>
      </c>
      <c r="I12" s="340">
        <f t="shared" si="3"/>
        <v>0</v>
      </c>
      <c r="J12" s="340">
        <f>J22+J32</f>
        <v>0</v>
      </c>
      <c r="K12" s="341">
        <f t="shared" si="3"/>
        <v>0</v>
      </c>
      <c r="L12" s="1031">
        <f t="shared" si="3"/>
        <v>0</v>
      </c>
      <c r="M12" s="340">
        <f>M22+M32</f>
        <v>0</v>
      </c>
      <c r="N12" s="339">
        <f t="shared" si="3"/>
        <v>0</v>
      </c>
      <c r="O12" s="339">
        <f t="shared" si="3"/>
        <v>0</v>
      </c>
      <c r="P12" s="342">
        <f t="shared" si="3"/>
        <v>0</v>
      </c>
      <c r="Q12" s="338">
        <f t="shared" si="3"/>
        <v>0</v>
      </c>
      <c r="R12" s="339">
        <f>R22+R32</f>
        <v>0</v>
      </c>
      <c r="S12" s="339">
        <f t="shared" si="3"/>
        <v>0</v>
      </c>
      <c r="T12" s="339">
        <f t="shared" si="3"/>
        <v>0</v>
      </c>
      <c r="U12" s="342">
        <f t="shared" si="3"/>
        <v>0</v>
      </c>
      <c r="V12" s="903"/>
    </row>
    <row r="13" spans="1:23">
      <c r="A13" s="903"/>
      <c r="B13" s="1305">
        <f t="shared" si="2"/>
        <v>5</v>
      </c>
      <c r="C13" s="1306" t="s">
        <v>29</v>
      </c>
      <c r="D13" s="343">
        <f>D14+D21+D22</f>
        <v>0</v>
      </c>
      <c r="E13" s="344">
        <f>E14+E21+E22</f>
        <v>0</v>
      </c>
      <c r="F13" s="344">
        <f>F14+F21+F22</f>
        <v>0</v>
      </c>
      <c r="G13" s="345">
        <f t="shared" ref="G13:U13" si="4">G14+G21+G22</f>
        <v>0</v>
      </c>
      <c r="H13" s="345">
        <f>H14+H21+H22</f>
        <v>0</v>
      </c>
      <c r="I13" s="345">
        <f t="shared" si="4"/>
        <v>0</v>
      </c>
      <c r="J13" s="345">
        <f t="shared" si="4"/>
        <v>0</v>
      </c>
      <c r="K13" s="346">
        <f t="shared" si="4"/>
        <v>0</v>
      </c>
      <c r="L13" s="1032">
        <f t="shared" si="4"/>
        <v>0</v>
      </c>
      <c r="M13" s="345">
        <f>M14+M21+M22</f>
        <v>0</v>
      </c>
      <c r="N13" s="345">
        <f t="shared" si="4"/>
        <v>0</v>
      </c>
      <c r="O13" s="345">
        <f t="shared" si="4"/>
        <v>0</v>
      </c>
      <c r="P13" s="346">
        <f t="shared" si="4"/>
        <v>0</v>
      </c>
      <c r="Q13" s="343">
        <f t="shared" si="4"/>
        <v>0</v>
      </c>
      <c r="R13" s="344">
        <f>R14+R21+R22</f>
        <v>0</v>
      </c>
      <c r="S13" s="345">
        <f t="shared" si="4"/>
        <v>0</v>
      </c>
      <c r="T13" s="345">
        <f t="shared" si="4"/>
        <v>0</v>
      </c>
      <c r="U13" s="346">
        <f t="shared" si="4"/>
        <v>0</v>
      </c>
      <c r="V13" s="903"/>
    </row>
    <row r="14" spans="1:23">
      <c r="A14" s="903"/>
      <c r="B14" s="1307">
        <f t="shared" si="2"/>
        <v>6</v>
      </c>
      <c r="C14" s="1308" t="s">
        <v>26</v>
      </c>
      <c r="D14" s="347">
        <f>D15+D16+D19+D20</f>
        <v>0</v>
      </c>
      <c r="E14" s="348">
        <f>E15+E16+E19+E20</f>
        <v>0</v>
      </c>
      <c r="F14" s="348">
        <f>F15+F16+F19+F20</f>
        <v>0</v>
      </c>
      <c r="G14" s="349">
        <f t="shared" ref="G14:U14" si="5">G15+G16+G19+G20</f>
        <v>0</v>
      </c>
      <c r="H14" s="349">
        <f>H15+H16+H19+H20</f>
        <v>0</v>
      </c>
      <c r="I14" s="349">
        <f t="shared" si="5"/>
        <v>0</v>
      </c>
      <c r="J14" s="349">
        <f t="shared" si="5"/>
        <v>0</v>
      </c>
      <c r="K14" s="350">
        <f t="shared" si="5"/>
        <v>0</v>
      </c>
      <c r="L14" s="1033">
        <f t="shared" si="5"/>
        <v>0</v>
      </c>
      <c r="M14" s="349">
        <f>M15+M16+M19+M20</f>
        <v>0</v>
      </c>
      <c r="N14" s="349">
        <f t="shared" si="5"/>
        <v>0</v>
      </c>
      <c r="O14" s="349">
        <f t="shared" si="5"/>
        <v>0</v>
      </c>
      <c r="P14" s="350">
        <f t="shared" si="5"/>
        <v>0</v>
      </c>
      <c r="Q14" s="347">
        <f t="shared" si="5"/>
        <v>0</v>
      </c>
      <c r="R14" s="348">
        <f>R15+R16+R19+R20</f>
        <v>0</v>
      </c>
      <c r="S14" s="349">
        <f t="shared" si="5"/>
        <v>0</v>
      </c>
      <c r="T14" s="349">
        <f t="shared" si="5"/>
        <v>0</v>
      </c>
      <c r="U14" s="350">
        <f t="shared" si="5"/>
        <v>0</v>
      </c>
      <c r="V14" s="903"/>
    </row>
    <row r="15" spans="1:23">
      <c r="A15" s="903"/>
      <c r="B15" s="1307">
        <f t="shared" si="2"/>
        <v>7</v>
      </c>
      <c r="C15" s="1309" t="s">
        <v>30</v>
      </c>
      <c r="D15" s="351"/>
      <c r="E15" s="352"/>
      <c r="F15" s="352"/>
      <c r="G15" s="353"/>
      <c r="H15" s="353"/>
      <c r="I15" s="353"/>
      <c r="J15" s="353"/>
      <c r="K15" s="350">
        <f>E15+F15+G15+H15-I15-J15</f>
        <v>0</v>
      </c>
      <c r="L15" s="1034"/>
      <c r="M15" s="353"/>
      <c r="N15" s="353"/>
      <c r="O15" s="353"/>
      <c r="P15" s="350">
        <f>K15+M15+L15-N15-O15</f>
        <v>0</v>
      </c>
      <c r="Q15" s="351"/>
      <c r="R15" s="352"/>
      <c r="S15" s="353"/>
      <c r="T15" s="353"/>
      <c r="U15" s="350">
        <f>P15+Q15+R15-S15-T15</f>
        <v>0</v>
      </c>
      <c r="V15" s="903"/>
    </row>
    <row r="16" spans="1:23">
      <c r="A16" s="903"/>
      <c r="B16" s="1307">
        <f t="shared" si="2"/>
        <v>8</v>
      </c>
      <c r="C16" s="1309" t="s">
        <v>31</v>
      </c>
      <c r="D16" s="347">
        <f>D17+D18</f>
        <v>0</v>
      </c>
      <c r="E16" s="348">
        <f t="shared" ref="E16:U16" si="6">E17+E18</f>
        <v>0</v>
      </c>
      <c r="F16" s="348">
        <f t="shared" si="6"/>
        <v>0</v>
      </c>
      <c r="G16" s="349">
        <f t="shared" si="6"/>
        <v>0</v>
      </c>
      <c r="H16" s="349">
        <f>H17+H18</f>
        <v>0</v>
      </c>
      <c r="I16" s="349">
        <f t="shared" si="6"/>
        <v>0</v>
      </c>
      <c r="J16" s="349">
        <f t="shared" si="6"/>
        <v>0</v>
      </c>
      <c r="K16" s="350">
        <f t="shared" si="6"/>
        <v>0</v>
      </c>
      <c r="L16" s="1033">
        <f t="shared" si="6"/>
        <v>0</v>
      </c>
      <c r="M16" s="349">
        <f t="shared" si="6"/>
        <v>0</v>
      </c>
      <c r="N16" s="349">
        <f t="shared" si="6"/>
        <v>0</v>
      </c>
      <c r="O16" s="349">
        <f t="shared" si="6"/>
        <v>0</v>
      </c>
      <c r="P16" s="350">
        <f t="shared" si="6"/>
        <v>0</v>
      </c>
      <c r="Q16" s="347">
        <f t="shared" si="6"/>
        <v>0</v>
      </c>
      <c r="R16" s="348">
        <f>R17+R18</f>
        <v>0</v>
      </c>
      <c r="S16" s="349">
        <f t="shared" si="6"/>
        <v>0</v>
      </c>
      <c r="T16" s="349">
        <f t="shared" si="6"/>
        <v>0</v>
      </c>
      <c r="U16" s="350">
        <f t="shared" si="6"/>
        <v>0</v>
      </c>
      <c r="V16" s="903"/>
    </row>
    <row r="17" spans="1:22">
      <c r="A17" s="903"/>
      <c r="B17" s="1307">
        <f t="shared" si="2"/>
        <v>9</v>
      </c>
      <c r="C17" s="1310" t="s">
        <v>32</v>
      </c>
      <c r="D17" s="351"/>
      <c r="E17" s="352"/>
      <c r="F17" s="352"/>
      <c r="G17" s="353"/>
      <c r="H17" s="353"/>
      <c r="I17" s="353"/>
      <c r="J17" s="353"/>
      <c r="K17" s="350">
        <f t="shared" ref="K17:K22" si="7">E17+F17+G17+H17-I17-J17</f>
        <v>0</v>
      </c>
      <c r="L17" s="351"/>
      <c r="M17" s="352"/>
      <c r="N17" s="353"/>
      <c r="O17" s="353"/>
      <c r="P17" s="350">
        <f t="shared" ref="P17:P22" si="8">K17+M17+L17-N17-O17</f>
        <v>0</v>
      </c>
      <c r="Q17" s="351"/>
      <c r="R17" s="352"/>
      <c r="S17" s="353"/>
      <c r="T17" s="353"/>
      <c r="U17" s="350">
        <f t="shared" ref="U17:U22" si="9">P17+Q17+R17-S17-T17</f>
        <v>0</v>
      </c>
      <c r="V17" s="903"/>
    </row>
    <row r="18" spans="1:22">
      <c r="A18" s="903"/>
      <c r="B18" s="1307">
        <f t="shared" si="2"/>
        <v>10</v>
      </c>
      <c r="C18" s="1310" t="s">
        <v>33</v>
      </c>
      <c r="D18" s="351"/>
      <c r="E18" s="352"/>
      <c r="F18" s="352"/>
      <c r="G18" s="353"/>
      <c r="H18" s="353"/>
      <c r="I18" s="353"/>
      <c r="J18" s="353"/>
      <c r="K18" s="350">
        <f t="shared" si="7"/>
        <v>0</v>
      </c>
      <c r="L18" s="351"/>
      <c r="M18" s="352"/>
      <c r="N18" s="353"/>
      <c r="O18" s="353"/>
      <c r="P18" s="350">
        <f t="shared" si="8"/>
        <v>0</v>
      </c>
      <c r="Q18" s="351"/>
      <c r="R18" s="352"/>
      <c r="S18" s="353"/>
      <c r="T18" s="353"/>
      <c r="U18" s="350">
        <f t="shared" si="9"/>
        <v>0</v>
      </c>
      <c r="V18" s="903"/>
    </row>
    <row r="19" spans="1:22">
      <c r="A19" s="903"/>
      <c r="B19" s="1307">
        <f t="shared" si="2"/>
        <v>11</v>
      </c>
      <c r="C19" s="1309" t="s">
        <v>34</v>
      </c>
      <c r="D19" s="351"/>
      <c r="E19" s="353"/>
      <c r="F19" s="352"/>
      <c r="G19" s="353"/>
      <c r="H19" s="353"/>
      <c r="I19" s="353"/>
      <c r="J19" s="353"/>
      <c r="K19" s="350">
        <f t="shared" si="7"/>
        <v>0</v>
      </c>
      <c r="L19" s="351"/>
      <c r="M19" s="352"/>
      <c r="N19" s="353"/>
      <c r="O19" s="353"/>
      <c r="P19" s="350">
        <f t="shared" si="8"/>
        <v>0</v>
      </c>
      <c r="Q19" s="351"/>
      <c r="R19" s="352"/>
      <c r="S19" s="353"/>
      <c r="T19" s="353"/>
      <c r="U19" s="350">
        <f t="shared" si="9"/>
        <v>0</v>
      </c>
      <c r="V19" s="903"/>
    </row>
    <row r="20" spans="1:22">
      <c r="A20" s="903"/>
      <c r="B20" s="1307">
        <f t="shared" si="2"/>
        <v>12</v>
      </c>
      <c r="C20" s="1309" t="s">
        <v>35</v>
      </c>
      <c r="D20" s="351"/>
      <c r="E20" s="353"/>
      <c r="F20" s="352"/>
      <c r="G20" s="353"/>
      <c r="H20" s="353"/>
      <c r="I20" s="353"/>
      <c r="J20" s="353"/>
      <c r="K20" s="350">
        <f t="shared" si="7"/>
        <v>0</v>
      </c>
      <c r="L20" s="351"/>
      <c r="M20" s="352"/>
      <c r="N20" s="353"/>
      <c r="O20" s="353"/>
      <c r="P20" s="350">
        <f t="shared" si="8"/>
        <v>0</v>
      </c>
      <c r="Q20" s="351"/>
      <c r="R20" s="352"/>
      <c r="S20" s="353"/>
      <c r="T20" s="353"/>
      <c r="U20" s="350">
        <f t="shared" si="9"/>
        <v>0</v>
      </c>
      <c r="V20" s="903"/>
    </row>
    <row r="21" spans="1:22">
      <c r="A21" s="903"/>
      <c r="B21" s="1307">
        <f t="shared" si="2"/>
        <v>13</v>
      </c>
      <c r="C21" s="1308" t="s">
        <v>36</v>
      </c>
      <c r="D21" s="458">
        <f>IF($D14+$D24=0,0,(D33)*$D14/($D14+$D24))</f>
        <v>0</v>
      </c>
      <c r="E21" s="1340"/>
      <c r="F21" s="340">
        <f>IF($K14+$K24=0,0,(F33)*$K14/($K14+$K24))</f>
        <v>0</v>
      </c>
      <c r="G21" s="340">
        <f>IF($K14+$K24=0,0,(G33)*$K14/($K14+$K24))</f>
        <v>0</v>
      </c>
      <c r="H21" s="340">
        <f>IF($K14+$K24=0,0,(H33)*$K14/($K14+$K24))</f>
        <v>0</v>
      </c>
      <c r="I21" s="340">
        <f>IF($K14+$K24=0,0,(I33)*$K14/($K14+$K24))</f>
        <v>0</v>
      </c>
      <c r="J21" s="340">
        <f>IF($K14+$K24=0,0,(J33)*$K14/($K14+$K24))</f>
        <v>0</v>
      </c>
      <c r="K21" s="342">
        <f t="shared" si="7"/>
        <v>0</v>
      </c>
      <c r="L21" s="338">
        <f>IF($P14+$P24=0,0,(L33)*$P14/($P14+$P24))</f>
        <v>0</v>
      </c>
      <c r="M21" s="339">
        <f>IF($P14+$P24=0,0,(M33)*$P14/($P14+$P24))</f>
        <v>0</v>
      </c>
      <c r="N21" s="339">
        <f>IF($P14+$P24=0,0,(N33)*$P14/($P14+$P24))</f>
        <v>0</v>
      </c>
      <c r="O21" s="339">
        <f>IF($P14+$P24=0,0,(O33)*$P14/($P14+$P24))</f>
        <v>0</v>
      </c>
      <c r="P21" s="342">
        <f t="shared" si="8"/>
        <v>0</v>
      </c>
      <c r="Q21" s="338">
        <f>IF($U14+$U24=0,0,(Q33)*$U14/($U14+$U24))</f>
        <v>0</v>
      </c>
      <c r="R21" s="339">
        <f>IF($U14+$U24=0,0,(R33)*$U14/($U14+$U24))</f>
        <v>0</v>
      </c>
      <c r="S21" s="339">
        <f>IF($U14+$U24=0,0,(S33)*$U14/($U14+$U24))</f>
        <v>0</v>
      </c>
      <c r="T21" s="339">
        <f>IF($U14+$U24=0,0,(T33)*$U14/($U14+$U24))</f>
        <v>0</v>
      </c>
      <c r="U21" s="342">
        <f t="shared" si="9"/>
        <v>0</v>
      </c>
      <c r="V21" s="903"/>
    </row>
    <row r="22" spans="1:22" ht="13.5" thickBot="1">
      <c r="A22" s="903"/>
      <c r="B22" s="1311">
        <f t="shared" si="2"/>
        <v>14</v>
      </c>
      <c r="C22" s="1312" t="s">
        <v>28</v>
      </c>
      <c r="D22" s="464">
        <f>IF($D14+$D$21+$D24+$D$31+$D40=0,0,(D42)*($D14+D21)/($D14+$D$21+$D24+$D$31+$D40))</f>
        <v>0</v>
      </c>
      <c r="E22" s="1341"/>
      <c r="F22" s="466">
        <f>IF($K14+$K$21+$K24+$K$31+$K40=0,0,(F42)*($K14+$K$21)/($K14+$K$21+$K24+$K$31+$K40))</f>
        <v>0</v>
      </c>
      <c r="G22" s="905">
        <f>IF($K14+$K$21+$K24+$K$31+$K40=0,0,(G42)*($K14+$K$21)/($K14+$K$21+$K24+$K$31+$K40))</f>
        <v>0</v>
      </c>
      <c r="H22" s="905">
        <f>IF($K14+$K$21+$K24+$K$31+$K40=0,0,(H42)*($K14+$K$21)/($K14+$K$21+$K24+$K$31+$K40))</f>
        <v>0</v>
      </c>
      <c r="I22" s="905">
        <f>IF($K14+$K$21+$K24+$K$31+$K40=0,0,(I42)*($K14+$K$21)/($K14+$K$21+$K24+$K$31+$K40))</f>
        <v>0</v>
      </c>
      <c r="J22" s="905">
        <f>IF($K14+$K$21+$K24+$K$31+$K40=0,0,(J42)*($K14+$K$21)/($K14+$K$21+$K24+$K$31+$K40))</f>
        <v>0</v>
      </c>
      <c r="K22" s="467">
        <f t="shared" si="7"/>
        <v>0</v>
      </c>
      <c r="L22" s="464">
        <f>IF($P14+$P$21+$P24+$P$31+$P40=0,0,(L42)*($P14+$P$21)/($P14+$P$21+$P24+$P$31+$P40))</f>
        <v>0</v>
      </c>
      <c r="M22" s="466">
        <f>IF($P14+$P$21+$P24+$P$31+$P40=0,0,(M42)*($P14+$P$21)/($P14+$P$21+$P24+$P$31+$P40))</f>
        <v>0</v>
      </c>
      <c r="N22" s="466">
        <f>IF($P14+$P$21+$P24+$P$31+$P40=0,0,(N42)*($P14+$P$21)/($P14+$P$21+$P24+$P$31+$P40))</f>
        <v>0</v>
      </c>
      <c r="O22" s="466">
        <f>IF($P14+$P$21+$P24+$P$31+$P40=0,0,(O42)*($P14+$P$21)/($P14+$P$21+$P24+$P$31+$P40))</f>
        <v>0</v>
      </c>
      <c r="P22" s="906">
        <f t="shared" si="8"/>
        <v>0</v>
      </c>
      <c r="Q22" s="464">
        <f>IF($U14+$U$21+$U24+$U$31+$U40=0,0,(Q42)*($U14+$U$21)/($U14+$U$21+$U24+$U$31+$U40))</f>
        <v>0</v>
      </c>
      <c r="R22" s="466">
        <f>IF($U14+$U$21+$U24+$U$31+$U40=0,0,(R42)*($U14+$U$21)/($U14+$U$21+$U24+$U$31+$U40))</f>
        <v>0</v>
      </c>
      <c r="S22" s="466">
        <f>IF($U14+$U$21+$U24+$U$31+$U40=0,0,(S42)*($U14+$U$21)/($U14+$U$21+$U24+$U$31+$U40))</f>
        <v>0</v>
      </c>
      <c r="T22" s="466">
        <f>IF($U14+$U$21+$U24+$U$31+$U40=0,0,(T42)*($U14+$U$21)/($U14+$U$21+$U24+$U$31+$U40))</f>
        <v>0</v>
      </c>
      <c r="U22" s="906">
        <f t="shared" si="9"/>
        <v>0</v>
      </c>
      <c r="V22" s="903"/>
    </row>
    <row r="23" spans="1:22">
      <c r="A23" s="903"/>
      <c r="B23" s="1313">
        <f t="shared" si="2"/>
        <v>15</v>
      </c>
      <c r="C23" s="1314" t="s">
        <v>37</v>
      </c>
      <c r="D23" s="354">
        <f>D24+D31+D32</f>
        <v>0</v>
      </c>
      <c r="E23" s="356">
        <f t="shared" ref="E23:U23" si="10">E24+E31+E32</f>
        <v>0</v>
      </c>
      <c r="F23" s="355">
        <f t="shared" si="10"/>
        <v>0</v>
      </c>
      <c r="G23" s="356">
        <f t="shared" si="10"/>
        <v>0</v>
      </c>
      <c r="H23" s="356">
        <f>H24+H31+H32</f>
        <v>0</v>
      </c>
      <c r="I23" s="356">
        <f t="shared" si="10"/>
        <v>0</v>
      </c>
      <c r="J23" s="356">
        <f t="shared" si="10"/>
        <v>0</v>
      </c>
      <c r="K23" s="357">
        <f t="shared" si="10"/>
        <v>0</v>
      </c>
      <c r="L23" s="354">
        <f t="shared" si="10"/>
        <v>0</v>
      </c>
      <c r="M23" s="355">
        <f>M24+M31+M32</f>
        <v>0</v>
      </c>
      <c r="N23" s="356">
        <f>N24+N31+N32</f>
        <v>0</v>
      </c>
      <c r="O23" s="356">
        <f>O24+O31+O32</f>
        <v>0</v>
      </c>
      <c r="P23" s="357">
        <f t="shared" si="10"/>
        <v>0</v>
      </c>
      <c r="Q23" s="354">
        <f t="shared" si="10"/>
        <v>0</v>
      </c>
      <c r="R23" s="355">
        <f>R24+R31+R32</f>
        <v>0</v>
      </c>
      <c r="S23" s="356">
        <f>S24+S31+S32</f>
        <v>0</v>
      </c>
      <c r="T23" s="356">
        <f>T24+T31+T32</f>
        <v>0</v>
      </c>
      <c r="U23" s="357">
        <f t="shared" si="10"/>
        <v>0</v>
      </c>
      <c r="V23" s="903"/>
    </row>
    <row r="24" spans="1:22">
      <c r="A24" s="903"/>
      <c r="B24" s="1307">
        <f t="shared" si="2"/>
        <v>16</v>
      </c>
      <c r="C24" s="1308" t="s">
        <v>26</v>
      </c>
      <c r="D24" s="347">
        <f>D25+D26+D29+D30</f>
        <v>0</v>
      </c>
      <c r="E24" s="349">
        <f>E25+E26+E29+E30</f>
        <v>0</v>
      </c>
      <c r="F24" s="349">
        <f>F25+F26+F29+F30</f>
        <v>0</v>
      </c>
      <c r="G24" s="349">
        <f t="shared" ref="G24:U24" si="11">G25+G26+G29+G30</f>
        <v>0</v>
      </c>
      <c r="H24" s="349">
        <f>H25+H26+H29+H30</f>
        <v>0</v>
      </c>
      <c r="I24" s="349">
        <f t="shared" si="11"/>
        <v>0</v>
      </c>
      <c r="J24" s="349">
        <f t="shared" si="11"/>
        <v>0</v>
      </c>
      <c r="K24" s="350">
        <f t="shared" si="11"/>
        <v>0</v>
      </c>
      <c r="L24" s="347">
        <f t="shared" si="11"/>
        <v>0</v>
      </c>
      <c r="M24" s="348">
        <f>M25+M26+M29+M30</f>
        <v>0</v>
      </c>
      <c r="N24" s="349">
        <f>N25+N26+N29+N30</f>
        <v>0</v>
      </c>
      <c r="O24" s="349">
        <f>O25+O26+O29+O30</f>
        <v>0</v>
      </c>
      <c r="P24" s="350">
        <f t="shared" si="11"/>
        <v>0</v>
      </c>
      <c r="Q24" s="347">
        <f t="shared" si="11"/>
        <v>0</v>
      </c>
      <c r="R24" s="348">
        <f>R25+R26+R29+R30</f>
        <v>0</v>
      </c>
      <c r="S24" s="349">
        <f>S25+S26+S29+S30</f>
        <v>0</v>
      </c>
      <c r="T24" s="349">
        <f>T25+T26+T29+T30</f>
        <v>0</v>
      </c>
      <c r="U24" s="350">
        <f t="shared" si="11"/>
        <v>0</v>
      </c>
      <c r="V24" s="903"/>
    </row>
    <row r="25" spans="1:22">
      <c r="A25" s="903"/>
      <c r="B25" s="1307">
        <f t="shared" si="2"/>
        <v>17</v>
      </c>
      <c r="C25" s="1309" t="s">
        <v>30</v>
      </c>
      <c r="D25" s="351"/>
      <c r="E25" s="353"/>
      <c r="F25" s="353"/>
      <c r="G25" s="353"/>
      <c r="H25" s="353"/>
      <c r="I25" s="353"/>
      <c r="J25" s="353"/>
      <c r="K25" s="350">
        <f t="shared" ref="K25:K46" si="12">E25+F25+G25+H25-I25-J25</f>
        <v>0</v>
      </c>
      <c r="L25" s="351"/>
      <c r="M25" s="352"/>
      <c r="N25" s="353"/>
      <c r="O25" s="353"/>
      <c r="P25" s="350">
        <f>K25+M25+L25-N25-O25</f>
        <v>0</v>
      </c>
      <c r="Q25" s="351"/>
      <c r="R25" s="352"/>
      <c r="S25" s="353"/>
      <c r="T25" s="353"/>
      <c r="U25" s="350">
        <f>P25+Q25+R25-S25-T25</f>
        <v>0</v>
      </c>
      <c r="V25" s="903"/>
    </row>
    <row r="26" spans="1:22">
      <c r="A26" s="903"/>
      <c r="B26" s="1307">
        <f t="shared" si="2"/>
        <v>18</v>
      </c>
      <c r="C26" s="1309" t="s">
        <v>31</v>
      </c>
      <c r="D26" s="347">
        <f>D27+D28</f>
        <v>0</v>
      </c>
      <c r="E26" s="349">
        <f>E27+E28</f>
        <v>0</v>
      </c>
      <c r="F26" s="349">
        <f>F27+F28</f>
        <v>0</v>
      </c>
      <c r="G26" s="349">
        <f>G27+G28</f>
        <v>0</v>
      </c>
      <c r="H26" s="349">
        <f>H27+H28</f>
        <v>0</v>
      </c>
      <c r="I26" s="349">
        <f t="shared" ref="I26:U26" si="13">I27+I28</f>
        <v>0</v>
      </c>
      <c r="J26" s="349">
        <f t="shared" si="13"/>
        <v>0</v>
      </c>
      <c r="K26" s="350">
        <f t="shared" si="13"/>
        <v>0</v>
      </c>
      <c r="L26" s="347">
        <f t="shared" si="13"/>
        <v>0</v>
      </c>
      <c r="M26" s="348">
        <f>M27+M28</f>
        <v>0</v>
      </c>
      <c r="N26" s="349">
        <f>N27+N28</f>
        <v>0</v>
      </c>
      <c r="O26" s="349">
        <f>O27+O28</f>
        <v>0</v>
      </c>
      <c r="P26" s="350">
        <f>P27+P28</f>
        <v>0</v>
      </c>
      <c r="Q26" s="347">
        <f t="shared" si="13"/>
        <v>0</v>
      </c>
      <c r="R26" s="348">
        <f>R27+R28</f>
        <v>0</v>
      </c>
      <c r="S26" s="349">
        <f>S27+S28</f>
        <v>0</v>
      </c>
      <c r="T26" s="349">
        <f>T27+T28</f>
        <v>0</v>
      </c>
      <c r="U26" s="350">
        <f t="shared" si="13"/>
        <v>0</v>
      </c>
      <c r="V26" s="903"/>
    </row>
    <row r="27" spans="1:22">
      <c r="A27" s="903"/>
      <c r="B27" s="1307">
        <f t="shared" si="2"/>
        <v>19</v>
      </c>
      <c r="C27" s="1310" t="s">
        <v>32</v>
      </c>
      <c r="D27" s="351"/>
      <c r="E27" s="353"/>
      <c r="F27" s="352"/>
      <c r="G27" s="353"/>
      <c r="H27" s="353"/>
      <c r="I27" s="353"/>
      <c r="J27" s="353"/>
      <c r="K27" s="350">
        <f t="shared" si="12"/>
        <v>0</v>
      </c>
      <c r="L27" s="351"/>
      <c r="M27" s="352"/>
      <c r="N27" s="353"/>
      <c r="O27" s="353"/>
      <c r="P27" s="350">
        <f t="shared" ref="P27:P32" si="14">K27+M27+L27-N27-O27</f>
        <v>0</v>
      </c>
      <c r="Q27" s="351"/>
      <c r="R27" s="352"/>
      <c r="S27" s="353"/>
      <c r="T27" s="353"/>
      <c r="U27" s="350">
        <f t="shared" ref="U27:U40" si="15">P27+Q27+R27-S27-T27</f>
        <v>0</v>
      </c>
      <c r="V27" s="903"/>
    </row>
    <row r="28" spans="1:22">
      <c r="A28" s="903"/>
      <c r="B28" s="1307">
        <f t="shared" si="2"/>
        <v>20</v>
      </c>
      <c r="C28" s="1310" t="s">
        <v>33</v>
      </c>
      <c r="D28" s="351"/>
      <c r="E28" s="353"/>
      <c r="F28" s="352"/>
      <c r="G28" s="353"/>
      <c r="H28" s="353"/>
      <c r="I28" s="353"/>
      <c r="J28" s="353"/>
      <c r="K28" s="350">
        <f t="shared" si="12"/>
        <v>0</v>
      </c>
      <c r="L28" s="351"/>
      <c r="M28" s="352"/>
      <c r="N28" s="353"/>
      <c r="O28" s="353"/>
      <c r="P28" s="350">
        <f t="shared" si="14"/>
        <v>0</v>
      </c>
      <c r="Q28" s="351"/>
      <c r="R28" s="352"/>
      <c r="S28" s="353"/>
      <c r="T28" s="353"/>
      <c r="U28" s="350">
        <f t="shared" si="15"/>
        <v>0</v>
      </c>
      <c r="V28" s="903"/>
    </row>
    <row r="29" spans="1:22">
      <c r="A29" s="903"/>
      <c r="B29" s="1307">
        <f t="shared" si="2"/>
        <v>21</v>
      </c>
      <c r="C29" s="1309" t="s">
        <v>34</v>
      </c>
      <c r="D29" s="351"/>
      <c r="E29" s="353"/>
      <c r="F29" s="352"/>
      <c r="G29" s="353"/>
      <c r="H29" s="353"/>
      <c r="I29" s="353"/>
      <c r="J29" s="353"/>
      <c r="K29" s="350">
        <f t="shared" si="12"/>
        <v>0</v>
      </c>
      <c r="L29" s="351"/>
      <c r="M29" s="352"/>
      <c r="N29" s="353"/>
      <c r="O29" s="353"/>
      <c r="P29" s="350">
        <f t="shared" si="14"/>
        <v>0</v>
      </c>
      <c r="Q29" s="351"/>
      <c r="R29" s="352"/>
      <c r="S29" s="353"/>
      <c r="T29" s="353"/>
      <c r="U29" s="350">
        <f t="shared" si="15"/>
        <v>0</v>
      </c>
      <c r="V29" s="903"/>
    </row>
    <row r="30" spans="1:22">
      <c r="A30" s="903"/>
      <c r="B30" s="1307">
        <f t="shared" si="2"/>
        <v>22</v>
      </c>
      <c r="C30" s="1309" t="s">
        <v>35</v>
      </c>
      <c r="D30" s="351"/>
      <c r="E30" s="353"/>
      <c r="F30" s="352"/>
      <c r="G30" s="353"/>
      <c r="H30" s="353"/>
      <c r="I30" s="353"/>
      <c r="J30" s="353"/>
      <c r="K30" s="350">
        <f t="shared" si="12"/>
        <v>0</v>
      </c>
      <c r="L30" s="351"/>
      <c r="M30" s="352"/>
      <c r="N30" s="353"/>
      <c r="O30" s="353"/>
      <c r="P30" s="350">
        <f t="shared" si="14"/>
        <v>0</v>
      </c>
      <c r="Q30" s="351"/>
      <c r="R30" s="352"/>
      <c r="S30" s="353"/>
      <c r="T30" s="353"/>
      <c r="U30" s="350">
        <f t="shared" si="15"/>
        <v>0</v>
      </c>
      <c r="V30" s="903"/>
    </row>
    <row r="31" spans="1:22">
      <c r="A31" s="903"/>
      <c r="B31" s="1307">
        <f t="shared" si="2"/>
        <v>23</v>
      </c>
      <c r="C31" s="1308" t="s">
        <v>36</v>
      </c>
      <c r="D31" s="458">
        <f>IF($D14+$D24=0,0,(D33)*$D24/($D14+$D24))</f>
        <v>0</v>
      </c>
      <c r="E31" s="1340"/>
      <c r="F31" s="340">
        <f>IF($K14+$K24=0,0,(F33)*$K24/($K14+$K24))</f>
        <v>0</v>
      </c>
      <c r="G31" s="340">
        <f>IF($K14+$K24=0,0,(G33)*$K24/($K14+$K24))</f>
        <v>0</v>
      </c>
      <c r="H31" s="340">
        <f>IF($K14+$K24=0,0,(H33)*$K24/($K14+$K24))</f>
        <v>0</v>
      </c>
      <c r="I31" s="340">
        <f>IF($K14+$K24=0,0,(I33)*$K24/($K14+$K24))</f>
        <v>0</v>
      </c>
      <c r="J31" s="340">
        <f>IF($K14+$K24=0,0,(J33)*$K24/($K14+$K24))</f>
        <v>0</v>
      </c>
      <c r="K31" s="342">
        <f t="shared" si="12"/>
        <v>0</v>
      </c>
      <c r="L31" s="338">
        <f>IF($P14+$P24=0,0,(L33)*$P24/($P14+$P24))</f>
        <v>0</v>
      </c>
      <c r="M31" s="339">
        <f>IF($P14+$P24=0,0,(M33)*$P24/($P14+$P24))</f>
        <v>0</v>
      </c>
      <c r="N31" s="339">
        <f>IF($P14+$P24=0,0,(N33)*$P24/($P14+$P24))</f>
        <v>0</v>
      </c>
      <c r="O31" s="339">
        <f>IF($P14+$P24=0,0,(O33)*$P24/($P14+$P24))</f>
        <v>0</v>
      </c>
      <c r="P31" s="342">
        <f t="shared" si="14"/>
        <v>0</v>
      </c>
      <c r="Q31" s="338">
        <f>IF($U14+$U24=0,0,(Q33)*$U24/($U14+$U24))</f>
        <v>0</v>
      </c>
      <c r="R31" s="339">
        <f>IF($U14+$U24=0,0,(R33)*$U24/($U14+$U24))</f>
        <v>0</v>
      </c>
      <c r="S31" s="339">
        <f>IF($U14+$U24=0,0,(S33)*$U24/($U14+$U24))</f>
        <v>0</v>
      </c>
      <c r="T31" s="339">
        <f>IF($U14+$U24=0,0,(T33)*$U24/($U14+$U24))</f>
        <v>0</v>
      </c>
      <c r="U31" s="342">
        <f t="shared" si="15"/>
        <v>0</v>
      </c>
      <c r="V31" s="903"/>
    </row>
    <row r="32" spans="1:22" ht="13.5" thickBot="1">
      <c r="A32" s="903"/>
      <c r="B32" s="1315">
        <f t="shared" si="2"/>
        <v>24</v>
      </c>
      <c r="C32" s="1316" t="s">
        <v>28</v>
      </c>
      <c r="D32" s="464">
        <f>IF($D14+$D$21+$D24+$D$31+$D40=0,0,(D42)*($D24+$D$31)/($D14+$D$21+$D24+$D$31+$D40))</f>
        <v>0</v>
      </c>
      <c r="E32" s="1341"/>
      <c r="F32" s="466">
        <f>IF($K14+$K$21+$K24+$K$31+$K40=0,0,(F42)*($K24+$K$31)/($K14+$K$21+$K24+$K$31+$K40))</f>
        <v>0</v>
      </c>
      <c r="G32" s="905">
        <f>IF($K14+$K$21+$K24+$K$31+$K40=0,0,(G42)*($K24+$K$31)/($K14+$K$21+$K24+$K$31+$K40))</f>
        <v>0</v>
      </c>
      <c r="H32" s="905">
        <f>IF($K14+$K$21+$K24+$K$31+$K40=0,0,(H42)*($K24+$K$31)/($K14+$K$21+$K24+$K$31+$K40))</f>
        <v>0</v>
      </c>
      <c r="I32" s="905">
        <f>IF($K14+$K$21+$K24+$K$31+$K40=0,0,(I42)*($K24+$K$31)/($K14+$K$21+$K24+$K$31+$K40))</f>
        <v>0</v>
      </c>
      <c r="J32" s="905">
        <f>IF($K14+$K$21+$K24+$K$31+$K40=0,0,(J42)*($K24+$K$31)/($K14+$K$21+$K24+$K$31+$K40))</f>
        <v>0</v>
      </c>
      <c r="K32" s="467">
        <f t="shared" si="12"/>
        <v>0</v>
      </c>
      <c r="L32" s="464">
        <f>IF($P14+$P$21+$P24+$P$31+$P40=0,0,(L42)*($P24+$P$31)/($P14+$P$21+$P24+$P$31+$P40))</f>
        <v>0</v>
      </c>
      <c r="M32" s="466">
        <f>IF($P14+$P$21+$P24+$P$31+$P40=0,0,(M42)*($P24+$P$31)/($P14+$P$21+$P24+$P$31+$P40))</f>
        <v>0</v>
      </c>
      <c r="N32" s="466">
        <f>IF($P14+$P$21+$P24+$P$31+$P40=0,0,(N42)*($P24+$P$31)/($P14+$P$21+$P24+$P$31+$P40))</f>
        <v>0</v>
      </c>
      <c r="O32" s="466">
        <f>IF($P14+$P$21+$P24+$P$31+$P40=0,0,(O42)*($P24+$P$31)/($P14+$P$21+$P24+$P$31+$P40))</f>
        <v>0</v>
      </c>
      <c r="P32" s="906">
        <f t="shared" si="14"/>
        <v>0</v>
      </c>
      <c r="Q32" s="464">
        <f>IF($U14+$U$21+$U24+$U$31+$U40=0,0,(Q42)*($U24+$U$31)/($U14+$U$21+$U24+$U$31+$U40))</f>
        <v>0</v>
      </c>
      <c r="R32" s="466">
        <f>IF($U14+$U$21+$U24+$U$31+$U40=0,0,(R42)*($U24+$U$31)/($U14+$U$21+$U24+$U$31+$U40))</f>
        <v>0</v>
      </c>
      <c r="S32" s="466">
        <f>IF($U14+$U$21+$U24+$U$31+$U40=0,0,(S42)*($U24+$U$31)/($U14+$U$21+$U24+$U$31+$U40))</f>
        <v>0</v>
      </c>
      <c r="T32" s="466">
        <f>IF($U14+$U$21+$U24+$U$31+$U40=0,0,(T42)*($U24+$U$31)/($U14+$U$21+$U24+$U$31+$U40))</f>
        <v>0</v>
      </c>
      <c r="U32" s="906">
        <f t="shared" si="15"/>
        <v>0</v>
      </c>
      <c r="V32" s="903"/>
    </row>
    <row r="33" spans="1:22" ht="14.25">
      <c r="A33" s="903"/>
      <c r="B33" s="1305">
        <f t="shared" si="2"/>
        <v>25</v>
      </c>
      <c r="C33" s="1317" t="s">
        <v>324</v>
      </c>
      <c r="D33" s="358">
        <f t="shared" ref="D33:K33" si="16">SUM(D34:D38)</f>
        <v>0</v>
      </c>
      <c r="E33" s="359">
        <f t="shared" si="16"/>
        <v>0</v>
      </c>
      <c r="F33" s="359">
        <f t="shared" si="16"/>
        <v>0</v>
      </c>
      <c r="G33" s="360">
        <f t="shared" si="16"/>
        <v>0</v>
      </c>
      <c r="H33" s="360">
        <f>SUM(H34:H38)</f>
        <v>0</v>
      </c>
      <c r="I33" s="360">
        <f t="shared" si="16"/>
        <v>0</v>
      </c>
      <c r="J33" s="360">
        <f t="shared" si="16"/>
        <v>0</v>
      </c>
      <c r="K33" s="361">
        <f t="shared" si="16"/>
        <v>0</v>
      </c>
      <c r="L33" s="358">
        <f t="shared" ref="L33:U33" si="17">SUM(L34:L38)</f>
        <v>0</v>
      </c>
      <c r="M33" s="359">
        <f t="shared" si="17"/>
        <v>0</v>
      </c>
      <c r="N33" s="360">
        <f t="shared" si="17"/>
        <v>0</v>
      </c>
      <c r="O33" s="360">
        <f t="shared" si="17"/>
        <v>0</v>
      </c>
      <c r="P33" s="361">
        <f t="shared" si="17"/>
        <v>0</v>
      </c>
      <c r="Q33" s="358">
        <f t="shared" si="17"/>
        <v>0</v>
      </c>
      <c r="R33" s="359">
        <f t="shared" si="17"/>
        <v>0</v>
      </c>
      <c r="S33" s="360">
        <f t="shared" si="17"/>
        <v>0</v>
      </c>
      <c r="T33" s="360">
        <f t="shared" si="17"/>
        <v>0</v>
      </c>
      <c r="U33" s="361">
        <f t="shared" si="17"/>
        <v>0</v>
      </c>
      <c r="V33" s="903"/>
    </row>
    <row r="34" spans="1:22">
      <c r="A34" s="903"/>
      <c r="B34" s="1307">
        <f t="shared" si="2"/>
        <v>26</v>
      </c>
      <c r="C34" s="1308" t="s">
        <v>218</v>
      </c>
      <c r="D34" s="351"/>
      <c r="E34" s="352"/>
      <c r="F34" s="352"/>
      <c r="G34" s="353"/>
      <c r="H34" s="353"/>
      <c r="I34" s="353"/>
      <c r="J34" s="353"/>
      <c r="K34" s="350">
        <f t="shared" si="12"/>
        <v>0</v>
      </c>
      <c r="L34" s="351"/>
      <c r="M34" s="352"/>
      <c r="N34" s="353"/>
      <c r="O34" s="353"/>
      <c r="P34" s="350">
        <f>K34+M34+L34-N34-O34</f>
        <v>0</v>
      </c>
      <c r="Q34" s="351"/>
      <c r="R34" s="352"/>
      <c r="S34" s="353"/>
      <c r="T34" s="353"/>
      <c r="U34" s="350">
        <f t="shared" si="15"/>
        <v>0</v>
      </c>
      <c r="V34" s="903"/>
    </row>
    <row r="35" spans="1:22">
      <c r="A35" s="903"/>
      <c r="B35" s="1307">
        <f t="shared" si="2"/>
        <v>27</v>
      </c>
      <c r="C35" s="1308" t="s">
        <v>39</v>
      </c>
      <c r="D35" s="351"/>
      <c r="E35" s="352"/>
      <c r="F35" s="352"/>
      <c r="G35" s="353"/>
      <c r="H35" s="353"/>
      <c r="I35" s="353"/>
      <c r="J35" s="353"/>
      <c r="K35" s="350">
        <f t="shared" si="12"/>
        <v>0</v>
      </c>
      <c r="L35" s="351"/>
      <c r="M35" s="352"/>
      <c r="N35" s="353"/>
      <c r="O35" s="353"/>
      <c r="P35" s="350">
        <f>K35+M35+L35-N35-O35</f>
        <v>0</v>
      </c>
      <c r="Q35" s="351"/>
      <c r="R35" s="352"/>
      <c r="S35" s="353"/>
      <c r="T35" s="353"/>
      <c r="U35" s="350">
        <f t="shared" si="15"/>
        <v>0</v>
      </c>
      <c r="V35" s="903"/>
    </row>
    <row r="36" spans="1:22">
      <c r="A36" s="903"/>
      <c r="B36" s="1307">
        <f t="shared" si="2"/>
        <v>28</v>
      </c>
      <c r="C36" s="1308" t="s">
        <v>40</v>
      </c>
      <c r="D36" s="351"/>
      <c r="E36" s="352"/>
      <c r="F36" s="352"/>
      <c r="G36" s="353"/>
      <c r="H36" s="353"/>
      <c r="I36" s="353"/>
      <c r="J36" s="353"/>
      <c r="K36" s="350">
        <f t="shared" si="12"/>
        <v>0</v>
      </c>
      <c r="L36" s="351"/>
      <c r="M36" s="352"/>
      <c r="N36" s="353"/>
      <c r="O36" s="353"/>
      <c r="P36" s="350">
        <f>K36+M36+L36-N36-O36</f>
        <v>0</v>
      </c>
      <c r="Q36" s="351"/>
      <c r="R36" s="352"/>
      <c r="S36" s="353"/>
      <c r="T36" s="353"/>
      <c r="U36" s="350">
        <f t="shared" si="15"/>
        <v>0</v>
      </c>
      <c r="V36" s="903"/>
    </row>
    <row r="37" spans="1:22">
      <c r="A37" s="903"/>
      <c r="B37" s="1307">
        <f t="shared" si="2"/>
        <v>29</v>
      </c>
      <c r="C37" s="1308" t="s">
        <v>41</v>
      </c>
      <c r="D37" s="351"/>
      <c r="E37" s="352"/>
      <c r="F37" s="352"/>
      <c r="G37" s="353"/>
      <c r="H37" s="353"/>
      <c r="I37" s="353"/>
      <c r="J37" s="353"/>
      <c r="K37" s="350">
        <f t="shared" si="12"/>
        <v>0</v>
      </c>
      <c r="L37" s="351"/>
      <c r="M37" s="352"/>
      <c r="N37" s="353"/>
      <c r="O37" s="353"/>
      <c r="P37" s="350">
        <f>K37+M37+L37-N37-O37</f>
        <v>0</v>
      </c>
      <c r="Q37" s="351"/>
      <c r="R37" s="352"/>
      <c r="S37" s="353"/>
      <c r="T37" s="353"/>
      <c r="U37" s="350">
        <f t="shared" si="15"/>
        <v>0</v>
      </c>
      <c r="V37" s="903"/>
    </row>
    <row r="38" spans="1:22" ht="13.5" thickBot="1">
      <c r="A38" s="903"/>
      <c r="B38" s="1311">
        <f t="shared" si="2"/>
        <v>30</v>
      </c>
      <c r="C38" s="1318" t="s">
        <v>42</v>
      </c>
      <c r="D38" s="362"/>
      <c r="E38" s="364"/>
      <c r="F38" s="364"/>
      <c r="G38" s="364"/>
      <c r="H38" s="364"/>
      <c r="I38" s="364"/>
      <c r="J38" s="364"/>
      <c r="K38" s="365">
        <f t="shared" si="12"/>
        <v>0</v>
      </c>
      <c r="L38" s="364"/>
      <c r="M38" s="364"/>
      <c r="N38" s="364"/>
      <c r="O38" s="364"/>
      <c r="P38" s="365">
        <f>K38+M38+L38-N38-O38</f>
        <v>0</v>
      </c>
      <c r="Q38" s="364"/>
      <c r="R38" s="364"/>
      <c r="S38" s="364"/>
      <c r="T38" s="364"/>
      <c r="U38" s="365">
        <f t="shared" si="15"/>
        <v>0</v>
      </c>
      <c r="V38" s="903"/>
    </row>
    <row r="39" spans="1:22">
      <c r="A39" s="903"/>
      <c r="B39" s="1319">
        <f t="shared" si="2"/>
        <v>31</v>
      </c>
      <c r="C39" s="1320" t="s">
        <v>43</v>
      </c>
      <c r="D39" s="354">
        <f>D40+D41</f>
        <v>0</v>
      </c>
      <c r="E39" s="355">
        <f>E40+E41</f>
        <v>0</v>
      </c>
      <c r="F39" s="355">
        <f>F40+F41</f>
        <v>0</v>
      </c>
      <c r="G39" s="355">
        <f t="shared" ref="G39:U39" si="18">G40+G41</f>
        <v>0</v>
      </c>
      <c r="H39" s="355">
        <f>H40+H41</f>
        <v>0</v>
      </c>
      <c r="I39" s="356">
        <f t="shared" si="18"/>
        <v>0</v>
      </c>
      <c r="J39" s="355">
        <f t="shared" si="18"/>
        <v>0</v>
      </c>
      <c r="K39" s="357">
        <f t="shared" si="18"/>
        <v>0</v>
      </c>
      <c r="L39" s="354">
        <f t="shared" si="18"/>
        <v>0</v>
      </c>
      <c r="M39" s="355">
        <f>M40+M41</f>
        <v>0</v>
      </c>
      <c r="N39" s="356">
        <f>N40+N41</f>
        <v>0</v>
      </c>
      <c r="O39" s="355">
        <f>O40+O41</f>
        <v>0</v>
      </c>
      <c r="P39" s="366">
        <f t="shared" si="18"/>
        <v>0</v>
      </c>
      <c r="Q39" s="354">
        <f t="shared" si="18"/>
        <v>0</v>
      </c>
      <c r="R39" s="355">
        <f>R40+R41</f>
        <v>0</v>
      </c>
      <c r="S39" s="356">
        <f>S40+S41</f>
        <v>0</v>
      </c>
      <c r="T39" s="355">
        <f>T40+T41</f>
        <v>0</v>
      </c>
      <c r="U39" s="357">
        <f t="shared" si="18"/>
        <v>0</v>
      </c>
      <c r="V39" s="903"/>
    </row>
    <row r="40" spans="1:22">
      <c r="A40" s="903"/>
      <c r="B40" s="1301">
        <f t="shared" si="2"/>
        <v>32</v>
      </c>
      <c r="C40" s="1308" t="s">
        <v>322</v>
      </c>
      <c r="D40" s="351"/>
      <c r="E40" s="352"/>
      <c r="F40" s="352"/>
      <c r="G40" s="352"/>
      <c r="H40" s="352"/>
      <c r="I40" s="353"/>
      <c r="J40" s="352"/>
      <c r="K40" s="367">
        <f t="shared" si="12"/>
        <v>0</v>
      </c>
      <c r="L40" s="907"/>
      <c r="M40" s="1025"/>
      <c r="N40" s="353"/>
      <c r="O40" s="352"/>
      <c r="P40" s="368">
        <f>K40+M40+L40-N40-O40</f>
        <v>0</v>
      </c>
      <c r="Q40" s="351"/>
      <c r="R40" s="352"/>
      <c r="S40" s="353"/>
      <c r="T40" s="352"/>
      <c r="U40" s="350">
        <f t="shared" si="15"/>
        <v>0</v>
      </c>
      <c r="V40" s="903"/>
    </row>
    <row r="41" spans="1:22" ht="13.5" thickBot="1">
      <c r="A41" s="903"/>
      <c r="B41" s="1321">
        <f t="shared" si="2"/>
        <v>33</v>
      </c>
      <c r="C41" s="1304" t="s">
        <v>28</v>
      </c>
      <c r="D41" s="464">
        <f>IF($D14+$D$21+$D24+$D$31+$D40=0,0,D42*$D40/($D14+$D$21+$D24+$D$31+$D40))</f>
        <v>0</v>
      </c>
      <c r="E41" s="1341"/>
      <c r="F41" s="466">
        <f>IF($K14+$K$21+$K24+$K$31+$K40=0,0,F42*$K40/($K14+$K$21+$K24+$K$31+$K40))</f>
        <v>0</v>
      </c>
      <c r="G41" s="905">
        <f>IF($K14+$K$21+$K24+$K$31+$K40=0,0,G42*$K40/($K14+$K$21+$K24+$K$31+$K40))</f>
        <v>0</v>
      </c>
      <c r="H41" s="905">
        <f>IF($K14+$K$21+$K24+$K$31+$K40=0,0,H42*$K40/($K14+$K$21+$K24+$K$31+$K40))</f>
        <v>0</v>
      </c>
      <c r="I41" s="905">
        <f>IF($K14+$K$21+$K24+$K$31+$K40=0,0,I42*$K40/($K14+$K$21+$K24+$K$31+$K40))</f>
        <v>0</v>
      </c>
      <c r="J41" s="905">
        <f>IF($K14+$K$21+$K24+$K$31+$K40=0,0,J42*$K40/($K14+$K$21+$K24+$K$31+$K40))</f>
        <v>0</v>
      </c>
      <c r="K41" s="467">
        <f t="shared" si="12"/>
        <v>0</v>
      </c>
      <c r="L41" s="464">
        <f>IF($P14+$P$21+$P24+$P$31+$P40=0,0,L42*$P40/($P14+$P$21+$P24+$P$31+$P40))</f>
        <v>0</v>
      </c>
      <c r="M41" s="466">
        <f>IF($P14+$P$21+$P24+$P$31+$P40=0,0,M42*$P40/($P14+$P$21+$P24+$P$31+$P40))</f>
        <v>0</v>
      </c>
      <c r="N41" s="466">
        <f>IF($P14+$P$21+$P24+$P$31+$P40=0,0,N42*$P40/($P14+$P$21+$P24+$P$31+$P40))</f>
        <v>0</v>
      </c>
      <c r="O41" s="466">
        <f>IF($P14+$P$21+$P24+$P$31+$P40=0,0,O42*$P40/($P14+$P$21+$P24+$P$31+$P40))</f>
        <v>0</v>
      </c>
      <c r="P41" s="906">
        <f>K41+M41+L41-N41-O41</f>
        <v>0</v>
      </c>
      <c r="Q41" s="464">
        <f>IF($U14+$U$21+$U24+$U$31+$U40=0,0,Q42*$U40/($U14+$U$21+$U24+$U$31+$U40))</f>
        <v>0</v>
      </c>
      <c r="R41" s="466">
        <f>IF($U14+$U$21+$U24+$U$31+$U40=0,0,R42*$U40/($U14+$U$21+$U24+$U$31+$U40))</f>
        <v>0</v>
      </c>
      <c r="S41" s="466">
        <f>IF($U14+$U$21+$U24+$U$31+$U40=0,0,S42*$U40/($U14+$U$21+$U24+$U$31+$U40))</f>
        <v>0</v>
      </c>
      <c r="T41" s="466">
        <f>IF($U14+$U$21+$U24+$U$31+$U40=0,0,T42*$U40/($U14+$U$21+$U24+$U$31+$U40))</f>
        <v>0</v>
      </c>
      <c r="U41" s="906">
        <f>P41+Q41-S41-T41</f>
        <v>0</v>
      </c>
      <c r="V41" s="903"/>
    </row>
    <row r="42" spans="1:22" ht="14.25">
      <c r="A42" s="903"/>
      <c r="B42" s="1299">
        <f t="shared" si="2"/>
        <v>34</v>
      </c>
      <c r="C42" s="1300" t="s">
        <v>325</v>
      </c>
      <c r="D42" s="358">
        <f>SUM(D43:D46)</f>
        <v>0</v>
      </c>
      <c r="E42" s="359">
        <f>SUM(E43:E46)</f>
        <v>0</v>
      </c>
      <c r="F42" s="359">
        <f>SUM(F43:F46)</f>
        <v>0</v>
      </c>
      <c r="G42" s="359">
        <f t="shared" ref="G42:U42" si="19">SUM(G43:G46)</f>
        <v>0</v>
      </c>
      <c r="H42" s="359">
        <f>SUM(H43:H46)</f>
        <v>0</v>
      </c>
      <c r="I42" s="360">
        <f t="shared" si="19"/>
        <v>0</v>
      </c>
      <c r="J42" s="359">
        <f t="shared" si="19"/>
        <v>0</v>
      </c>
      <c r="K42" s="359">
        <f t="shared" si="19"/>
        <v>0</v>
      </c>
      <c r="L42" s="358">
        <f t="shared" si="19"/>
        <v>0</v>
      </c>
      <c r="M42" s="359">
        <f>SUM(M43:M46)</f>
        <v>0</v>
      </c>
      <c r="N42" s="360">
        <f>SUM(N43:N46)</f>
        <v>0</v>
      </c>
      <c r="O42" s="359">
        <f>SUM(O43:O46)</f>
        <v>0</v>
      </c>
      <c r="P42" s="369">
        <f t="shared" si="19"/>
        <v>0</v>
      </c>
      <c r="Q42" s="358">
        <f t="shared" si="19"/>
        <v>0</v>
      </c>
      <c r="R42" s="359">
        <f>SUM(R43:R46)</f>
        <v>0</v>
      </c>
      <c r="S42" s="360">
        <f>SUM(S43:S46)</f>
        <v>0</v>
      </c>
      <c r="T42" s="359">
        <f>SUM(T43:T46)</f>
        <v>0</v>
      </c>
      <c r="U42" s="369">
        <f t="shared" si="19"/>
        <v>0</v>
      </c>
      <c r="V42" s="903"/>
    </row>
    <row r="43" spans="1:22">
      <c r="A43" s="903"/>
      <c r="B43" s="1301">
        <f t="shared" si="2"/>
        <v>35</v>
      </c>
      <c r="C43" s="1302" t="s">
        <v>44</v>
      </c>
      <c r="D43" s="351"/>
      <c r="E43" s="352"/>
      <c r="F43" s="353"/>
      <c r="G43" s="353"/>
      <c r="H43" s="353"/>
      <c r="I43" s="353"/>
      <c r="J43" s="353"/>
      <c r="K43" s="350">
        <f t="shared" si="12"/>
        <v>0</v>
      </c>
      <c r="L43" s="351"/>
      <c r="M43" s="352"/>
      <c r="N43" s="353"/>
      <c r="O43" s="352"/>
      <c r="P43" s="368">
        <f>K43+M43+L43-N43-O43</f>
        <v>0</v>
      </c>
      <c r="Q43" s="351"/>
      <c r="R43" s="352"/>
      <c r="S43" s="353"/>
      <c r="T43" s="352"/>
      <c r="U43" s="368">
        <f>P43+Q43+R43-S43-T43</f>
        <v>0</v>
      </c>
      <c r="V43" s="903"/>
    </row>
    <row r="44" spans="1:22">
      <c r="A44" s="903"/>
      <c r="B44" s="1301">
        <f t="shared" si="2"/>
        <v>36</v>
      </c>
      <c r="C44" s="1302" t="s">
        <v>45</v>
      </c>
      <c r="D44" s="351"/>
      <c r="E44" s="352"/>
      <c r="F44" s="353"/>
      <c r="G44" s="353"/>
      <c r="H44" s="353"/>
      <c r="I44" s="353"/>
      <c r="J44" s="353"/>
      <c r="K44" s="350">
        <f t="shared" si="12"/>
        <v>0</v>
      </c>
      <c r="L44" s="351"/>
      <c r="M44" s="352"/>
      <c r="N44" s="353"/>
      <c r="O44" s="352"/>
      <c r="P44" s="350">
        <f>K44+M44+L44-N44-O44</f>
        <v>0</v>
      </c>
      <c r="Q44" s="351"/>
      <c r="R44" s="352"/>
      <c r="S44" s="353"/>
      <c r="T44" s="352"/>
      <c r="U44" s="368">
        <f>P44+Q44+R44-S44-T44</f>
        <v>0</v>
      </c>
      <c r="V44" s="903"/>
    </row>
    <row r="45" spans="1:22">
      <c r="A45" s="903"/>
      <c r="B45" s="1301">
        <f t="shared" si="2"/>
        <v>37</v>
      </c>
      <c r="C45" s="1302" t="s">
        <v>46</v>
      </c>
      <c r="D45" s="351"/>
      <c r="E45" s="352"/>
      <c r="F45" s="353"/>
      <c r="G45" s="353"/>
      <c r="H45" s="353"/>
      <c r="I45" s="353"/>
      <c r="J45" s="353"/>
      <c r="K45" s="350">
        <f t="shared" si="12"/>
        <v>0</v>
      </c>
      <c r="L45" s="351"/>
      <c r="M45" s="352"/>
      <c r="N45" s="353"/>
      <c r="O45" s="352"/>
      <c r="P45" s="350">
        <f>K45+M45+L45-N45-O45</f>
        <v>0</v>
      </c>
      <c r="Q45" s="351"/>
      <c r="R45" s="352"/>
      <c r="S45" s="353"/>
      <c r="T45" s="352"/>
      <c r="U45" s="368">
        <f>P45+Q45+R45-S45-T45</f>
        <v>0</v>
      </c>
      <c r="V45" s="903"/>
    </row>
    <row r="46" spans="1:22" ht="13.5" thickBot="1">
      <c r="A46" s="903"/>
      <c r="B46" s="1321">
        <f t="shared" si="2"/>
        <v>38</v>
      </c>
      <c r="C46" s="1322" t="s">
        <v>47</v>
      </c>
      <c r="D46" s="351"/>
      <c r="E46" s="352"/>
      <c r="F46" s="353"/>
      <c r="G46" s="353"/>
      <c r="H46" s="353"/>
      <c r="I46" s="353"/>
      <c r="J46" s="353"/>
      <c r="K46" s="350">
        <f t="shared" si="12"/>
        <v>0</v>
      </c>
      <c r="L46" s="362"/>
      <c r="M46" s="363"/>
      <c r="N46" s="364"/>
      <c r="O46" s="363"/>
      <c r="P46" s="371">
        <f>K46+M46+L46-N46-O46</f>
        <v>0</v>
      </c>
      <c r="Q46" s="362"/>
      <c r="R46" s="363"/>
      <c r="S46" s="364"/>
      <c r="T46" s="363"/>
      <c r="U46" s="371">
        <f>P46+Q46+R46-S46-T46</f>
        <v>0</v>
      </c>
      <c r="V46" s="903"/>
    </row>
    <row r="47" spans="1:22" ht="13.5" thickBot="1">
      <c r="A47" s="903"/>
      <c r="B47" s="1323">
        <f t="shared" si="2"/>
        <v>39</v>
      </c>
      <c r="C47" s="1324" t="s">
        <v>48</v>
      </c>
      <c r="D47" s="671" t="s">
        <v>49</v>
      </c>
      <c r="E47" s="672" t="s">
        <v>49</v>
      </c>
      <c r="F47" s="672" t="s">
        <v>49</v>
      </c>
      <c r="G47" s="648"/>
      <c r="H47" s="672" t="s">
        <v>49</v>
      </c>
      <c r="I47" s="672" t="s">
        <v>49</v>
      </c>
      <c r="J47" s="672" t="s">
        <v>49</v>
      </c>
      <c r="K47" s="1325" t="s">
        <v>49</v>
      </c>
      <c r="L47" s="673"/>
      <c r="M47" s="673"/>
      <c r="N47" s="666"/>
      <c r="O47" s="666"/>
      <c r="P47" s="666"/>
      <c r="Q47" s="666"/>
      <c r="R47" s="666"/>
      <c r="S47" s="666"/>
      <c r="T47" s="666"/>
      <c r="U47" s="666"/>
      <c r="V47" s="903"/>
    </row>
    <row r="48" spans="1:22" ht="13.5" thickBot="1">
      <c r="A48" s="903"/>
      <c r="B48" s="674" t="s">
        <v>211</v>
      </c>
      <c r="C48" s="675"/>
      <c r="D48" s="16"/>
      <c r="E48" s="16"/>
      <c r="F48" s="16"/>
      <c r="G48" s="17"/>
      <c r="H48" s="1021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903"/>
    </row>
    <row r="49" spans="1:22">
      <c r="A49" s="903"/>
      <c r="B49" s="1299">
        <f>B47+1</f>
        <v>40</v>
      </c>
      <c r="C49" s="1326" t="s">
        <v>50</v>
      </c>
      <c r="D49" s="642"/>
      <c r="E49" s="643"/>
      <c r="F49" s="898"/>
      <c r="G49" s="18"/>
      <c r="H49" s="18"/>
      <c r="I49" s="18"/>
      <c r="J49" s="872"/>
      <c r="K49" s="18"/>
      <c r="L49" s="908"/>
      <c r="M49" s="908"/>
      <c r="N49" s="666"/>
      <c r="O49" s="666"/>
      <c r="P49" s="666"/>
      <c r="Q49" s="666"/>
      <c r="R49" s="666"/>
      <c r="S49" s="666"/>
      <c r="T49" s="666"/>
      <c r="U49" s="666"/>
      <c r="V49" s="903"/>
    </row>
    <row r="50" spans="1:22">
      <c r="A50" s="903"/>
      <c r="B50" s="1319">
        <f t="shared" ref="B50:B57" si="20">B49+1</f>
        <v>41</v>
      </c>
      <c r="C50" s="1327" t="s">
        <v>227</v>
      </c>
      <c r="D50" s="644"/>
      <c r="E50" s="645"/>
      <c r="F50" s="899"/>
      <c r="G50" s="353"/>
      <c r="H50" s="873"/>
      <c r="I50" s="873"/>
      <c r="J50" s="873"/>
      <c r="K50" s="353"/>
      <c r="L50" s="908"/>
      <c r="M50" s="908"/>
      <c r="N50" s="666"/>
      <c r="O50" s="666"/>
      <c r="P50" s="666"/>
      <c r="Q50" s="666"/>
      <c r="R50" s="666"/>
      <c r="S50" s="666"/>
      <c r="T50" s="666"/>
      <c r="U50" s="666"/>
      <c r="V50" s="903"/>
    </row>
    <row r="51" spans="1:22">
      <c r="A51" s="903"/>
      <c r="B51" s="1301">
        <f t="shared" si="20"/>
        <v>42</v>
      </c>
      <c r="C51" s="1302" t="s">
        <v>228</v>
      </c>
      <c r="D51" s="351"/>
      <c r="E51" s="353"/>
      <c r="F51" s="353"/>
      <c r="G51" s="353"/>
      <c r="H51" s="873"/>
      <c r="I51" s="873"/>
      <c r="J51" s="873"/>
      <c r="K51" s="353"/>
      <c r="L51" s="908"/>
      <c r="M51" s="908"/>
      <c r="N51" s="666"/>
      <c r="O51" s="666"/>
      <c r="P51" s="666"/>
      <c r="Q51" s="666"/>
      <c r="R51" s="666"/>
      <c r="S51" s="666"/>
      <c r="T51" s="666"/>
      <c r="U51" s="666"/>
      <c r="V51" s="903"/>
    </row>
    <row r="52" spans="1:22" ht="13.5" thickBot="1">
      <c r="A52" s="903"/>
      <c r="B52" s="1328">
        <v>43</v>
      </c>
      <c r="C52" s="1302" t="s">
        <v>229</v>
      </c>
      <c r="D52" s="351"/>
      <c r="E52" s="364"/>
      <c r="F52" s="364"/>
      <c r="G52" s="353"/>
      <c r="H52" s="1022"/>
      <c r="I52" s="379"/>
      <c r="J52" s="379"/>
      <c r="K52" s="353"/>
      <c r="L52" s="908"/>
      <c r="M52" s="908"/>
      <c r="N52" s="666"/>
      <c r="O52" s="666"/>
      <c r="P52" s="666"/>
      <c r="Q52" s="666"/>
      <c r="R52" s="666"/>
      <c r="S52" s="666"/>
      <c r="T52" s="666"/>
      <c r="U52" s="666"/>
      <c r="V52" s="903"/>
    </row>
    <row r="53" spans="1:22">
      <c r="A53" s="903"/>
      <c r="B53" s="1299">
        <f t="shared" si="20"/>
        <v>44</v>
      </c>
      <c r="C53" s="1329" t="s">
        <v>323</v>
      </c>
      <c r="D53" s="372">
        <f t="shared" ref="D53:J53" si="21">D54-D55</f>
        <v>0</v>
      </c>
      <c r="E53" s="373">
        <f t="shared" si="21"/>
        <v>0</v>
      </c>
      <c r="F53" s="373">
        <f t="shared" si="21"/>
        <v>0</v>
      </c>
      <c r="G53" s="373">
        <f t="shared" si="21"/>
        <v>0</v>
      </c>
      <c r="H53" s="373">
        <f t="shared" si="21"/>
        <v>0</v>
      </c>
      <c r="I53" s="374">
        <f t="shared" si="21"/>
        <v>0</v>
      </c>
      <c r="J53" s="373">
        <f t="shared" si="21"/>
        <v>0</v>
      </c>
      <c r="K53" s="384">
        <f>K54-K55</f>
        <v>0</v>
      </c>
      <c r="L53" s="908"/>
      <c r="M53" s="908"/>
      <c r="N53" s="666"/>
      <c r="O53" s="666"/>
      <c r="P53" s="666"/>
      <c r="Q53" s="666"/>
      <c r="R53" s="666"/>
      <c r="S53" s="666"/>
      <c r="T53" s="666"/>
      <c r="U53" s="666"/>
      <c r="V53" s="903"/>
    </row>
    <row r="54" spans="1:22">
      <c r="A54" s="903"/>
      <c r="B54" s="1319">
        <f t="shared" si="20"/>
        <v>45</v>
      </c>
      <c r="C54" s="1327" t="s">
        <v>51</v>
      </c>
      <c r="D54" s="375"/>
      <c r="E54" s="900"/>
      <c r="F54" s="376"/>
      <c r="G54" s="377"/>
      <c r="H54" s="378"/>
      <c r="I54" s="378"/>
      <c r="J54" s="377"/>
      <c r="K54" s="377"/>
      <c r="L54" s="673"/>
      <c r="M54" s="673"/>
      <c r="N54" s="666"/>
      <c r="O54" s="666"/>
      <c r="P54" s="666"/>
      <c r="Q54" s="666"/>
      <c r="R54" s="666"/>
      <c r="S54" s="666"/>
      <c r="T54" s="666"/>
      <c r="U54" s="666"/>
      <c r="V54" s="903"/>
    </row>
    <row r="55" spans="1:22" ht="13.5" thickBot="1">
      <c r="A55" s="903"/>
      <c r="B55" s="1303">
        <f t="shared" si="20"/>
        <v>46</v>
      </c>
      <c r="C55" s="1330" t="s">
        <v>52</v>
      </c>
      <c r="D55" s="362"/>
      <c r="E55" s="364"/>
      <c r="F55" s="370"/>
      <c r="G55" s="364"/>
      <c r="H55" s="379"/>
      <c r="I55" s="379"/>
      <c r="J55" s="364"/>
      <c r="K55" s="364"/>
      <c r="L55" s="673"/>
      <c r="M55" s="673"/>
      <c r="N55" s="666"/>
      <c r="O55" s="666"/>
      <c r="P55" s="666"/>
      <c r="Q55" s="666"/>
      <c r="R55" s="666"/>
      <c r="S55" s="666"/>
      <c r="T55" s="666"/>
      <c r="U55" s="666"/>
      <c r="V55" s="903"/>
    </row>
    <row r="56" spans="1:22" ht="13.5" thickBot="1">
      <c r="A56" s="903"/>
      <c r="B56" s="1331">
        <f t="shared" si="20"/>
        <v>47</v>
      </c>
      <c r="C56" s="1332" t="s">
        <v>53</v>
      </c>
      <c r="D56" s="380">
        <f t="shared" ref="D56:J56" si="22">D9+D39+D49-D53</f>
        <v>0</v>
      </c>
      <c r="E56" s="381">
        <f t="shared" si="22"/>
        <v>0</v>
      </c>
      <c r="F56" s="381">
        <f>F9+F39+F49-F53</f>
        <v>0</v>
      </c>
      <c r="G56" s="382">
        <f t="shared" si="22"/>
        <v>0</v>
      </c>
      <c r="H56" s="382">
        <f t="shared" si="22"/>
        <v>0</v>
      </c>
      <c r="I56" s="383">
        <f t="shared" si="22"/>
        <v>0</v>
      </c>
      <c r="J56" s="382">
        <f t="shared" si="22"/>
        <v>0</v>
      </c>
      <c r="K56" s="385">
        <f>K9+K39+K49-K53</f>
        <v>0</v>
      </c>
      <c r="L56" s="673"/>
      <c r="M56" s="673"/>
      <c r="N56" s="666"/>
      <c r="O56" s="666"/>
      <c r="P56" s="666"/>
      <c r="Q56" s="666"/>
      <c r="R56" s="666"/>
      <c r="S56" s="666"/>
      <c r="T56" s="666"/>
      <c r="U56" s="666"/>
      <c r="V56" s="903"/>
    </row>
    <row r="57" spans="1:22" ht="13.5" thickBot="1">
      <c r="A57" s="903"/>
      <c r="B57" s="1333">
        <f t="shared" si="20"/>
        <v>48</v>
      </c>
      <c r="C57" s="1332" t="s">
        <v>54</v>
      </c>
      <c r="D57" s="646"/>
      <c r="E57" s="647"/>
      <c r="F57" s="647"/>
      <c r="G57" s="648"/>
      <c r="H57" s="649"/>
      <c r="I57" s="649"/>
      <c r="J57" s="648"/>
      <c r="K57" s="648"/>
      <c r="L57" s="673"/>
      <c r="M57" s="673"/>
      <c r="N57" s="666"/>
      <c r="O57" s="666"/>
      <c r="P57" s="666"/>
      <c r="Q57" s="666"/>
      <c r="R57" s="666"/>
      <c r="S57" s="666"/>
      <c r="T57" s="666"/>
      <c r="U57" s="666"/>
      <c r="V57" s="903"/>
    </row>
    <row r="58" spans="1:22" ht="13.5" thickBot="1">
      <c r="A58" s="903"/>
      <c r="B58" s="676"/>
      <c r="C58" s="676"/>
      <c r="D58" s="677"/>
      <c r="E58" s="677"/>
      <c r="F58" s="677"/>
      <c r="G58" s="678"/>
      <c r="H58" s="678"/>
      <c r="I58" s="673"/>
      <c r="J58" s="673"/>
      <c r="K58" s="673"/>
      <c r="L58" s="673"/>
      <c r="M58" s="673"/>
      <c r="N58" s="666"/>
      <c r="O58" s="666"/>
      <c r="P58" s="666"/>
      <c r="Q58" s="666"/>
      <c r="R58" s="666"/>
      <c r="S58" s="666"/>
      <c r="T58" s="666"/>
      <c r="U58" s="666"/>
      <c r="V58" s="903"/>
    </row>
    <row r="59" spans="1:22" ht="13.5" thickBot="1">
      <c r="A59" s="903"/>
      <c r="B59" s="1396" t="s">
        <v>55</v>
      </c>
      <c r="C59" s="1397"/>
      <c r="D59" s="1398"/>
      <c r="E59" s="19" t="s">
        <v>240</v>
      </c>
      <c r="F59" s="300" t="s">
        <v>241</v>
      </c>
      <c r="G59" s="302"/>
      <c r="H59" s="301"/>
      <c r="I59" s="301"/>
      <c r="J59" s="301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903"/>
      <c r="V59" s="903"/>
    </row>
    <row r="60" spans="1:22">
      <c r="A60" s="903"/>
      <c r="B60" s="679">
        <f>B57+1</f>
        <v>49</v>
      </c>
      <c r="C60" s="680" t="s">
        <v>29</v>
      </c>
      <c r="D60" s="681" t="s">
        <v>49</v>
      </c>
      <c r="E60" s="682" t="s">
        <v>49</v>
      </c>
      <c r="F60" s="681" t="s">
        <v>49</v>
      </c>
      <c r="G60" s="683"/>
      <c r="H60" s="684"/>
      <c r="I60" s="684"/>
      <c r="J60" s="684"/>
      <c r="K60" s="666"/>
      <c r="L60" s="685"/>
      <c r="M60" s="685"/>
      <c r="N60" s="685"/>
      <c r="O60" s="685"/>
      <c r="P60" s="685"/>
      <c r="Q60" s="685"/>
      <c r="R60" s="685"/>
      <c r="S60" s="685"/>
      <c r="T60" s="685"/>
      <c r="U60" s="903"/>
      <c r="V60" s="903"/>
    </row>
    <row r="61" spans="1:22">
      <c r="A61" s="903"/>
      <c r="B61" s="686">
        <f t="shared" ref="B61:B69" si="23">B60+1</f>
        <v>50</v>
      </c>
      <c r="C61" s="687" t="s">
        <v>56</v>
      </c>
      <c r="D61" s="688" t="s">
        <v>57</v>
      </c>
      <c r="E61" s="910"/>
      <c r="F61" s="874"/>
      <c r="G61" s="689"/>
      <c r="H61" s="1023"/>
      <c r="I61" s="690"/>
      <c r="J61" s="690"/>
      <c r="K61" s="666"/>
      <c r="L61" s="20"/>
      <c r="M61" s="20"/>
      <c r="N61" s="21"/>
      <c r="O61" s="691"/>
      <c r="P61" s="692"/>
      <c r="Q61" s="22"/>
      <c r="R61" s="22"/>
      <c r="S61" s="21"/>
      <c r="T61" s="691"/>
      <c r="U61" s="903"/>
      <c r="V61" s="903"/>
    </row>
    <row r="62" spans="1:22">
      <c r="A62" s="903"/>
      <c r="B62" s="686">
        <f t="shared" si="23"/>
        <v>51</v>
      </c>
      <c r="C62" s="693" t="s">
        <v>58</v>
      </c>
      <c r="D62" s="694" t="s">
        <v>57</v>
      </c>
      <c r="E62" s="911"/>
      <c r="F62" s="874"/>
      <c r="G62" s="689"/>
      <c r="H62" s="1023"/>
      <c r="I62" s="690"/>
      <c r="J62" s="690"/>
      <c r="K62" s="666"/>
      <c r="L62" s="20"/>
      <c r="M62" s="20"/>
      <c r="N62" s="20"/>
      <c r="O62" s="20"/>
      <c r="P62" s="20"/>
      <c r="Q62" s="20"/>
      <c r="R62" s="20"/>
      <c r="S62" s="20"/>
      <c r="T62" s="20"/>
      <c r="U62" s="903"/>
      <c r="V62" s="903"/>
    </row>
    <row r="63" spans="1:22" ht="13.5" thickBot="1">
      <c r="A63" s="903"/>
      <c r="B63" s="686">
        <f t="shared" si="23"/>
        <v>52</v>
      </c>
      <c r="C63" s="693" t="s">
        <v>59</v>
      </c>
      <c r="D63" s="694" t="s">
        <v>60</v>
      </c>
      <c r="E63" s="912"/>
      <c r="F63" s="695"/>
      <c r="G63" s="696"/>
      <c r="H63" s="1024"/>
      <c r="I63" s="677"/>
      <c r="J63" s="677"/>
      <c r="K63" s="666"/>
      <c r="L63" s="20"/>
      <c r="M63" s="20"/>
      <c r="N63" s="23"/>
      <c r="O63" s="697"/>
      <c r="P63" s="698"/>
      <c r="Q63" s="24"/>
      <c r="R63" s="24"/>
      <c r="S63" s="23"/>
      <c r="T63" s="697"/>
      <c r="U63" s="903"/>
      <c r="V63" s="903"/>
    </row>
    <row r="64" spans="1:22" ht="13.5" thickBot="1">
      <c r="A64" s="903"/>
      <c r="B64" s="699">
        <f t="shared" si="23"/>
        <v>53</v>
      </c>
      <c r="C64" s="700" t="s">
        <v>61</v>
      </c>
      <c r="D64" s="701" t="s">
        <v>60</v>
      </c>
      <c r="E64" s="913"/>
      <c r="F64" s="702"/>
      <c r="G64" s="696"/>
      <c r="H64" s="1024"/>
      <c r="I64" s="677"/>
      <c r="J64" s="677"/>
      <c r="K64" s="666"/>
      <c r="L64" s="20"/>
      <c r="M64" s="20"/>
      <c r="N64" s="23"/>
      <c r="O64" s="697"/>
      <c r="P64" s="618" t="s">
        <v>62</v>
      </c>
      <c r="Q64" s="914"/>
      <c r="R64" s="1026"/>
      <c r="S64" s="619" t="s">
        <v>63</v>
      </c>
      <c r="T64" s="915"/>
      <c r="U64" s="903"/>
      <c r="V64" s="903"/>
    </row>
    <row r="65" spans="1:22">
      <c r="A65" s="903"/>
      <c r="B65" s="703">
        <f t="shared" si="23"/>
        <v>54</v>
      </c>
      <c r="C65" s="680" t="s">
        <v>37</v>
      </c>
      <c r="D65" s="681" t="s">
        <v>49</v>
      </c>
      <c r="E65" s="704" t="s">
        <v>49</v>
      </c>
      <c r="F65" s="681" t="s">
        <v>49</v>
      </c>
      <c r="G65" s="683"/>
      <c r="H65" s="684"/>
      <c r="I65" s="684"/>
      <c r="J65" s="684"/>
      <c r="K65" s="666"/>
      <c r="L65" s="685"/>
      <c r="M65" s="685"/>
      <c r="N65" s="685"/>
      <c r="O65" s="685"/>
      <c r="P65" s="620" t="s">
        <v>64</v>
      </c>
      <c r="Q65" s="916"/>
      <c r="R65" s="1027"/>
      <c r="S65" s="621" t="s">
        <v>64</v>
      </c>
      <c r="T65" s="917"/>
      <c r="U65" s="903"/>
      <c r="V65" s="903"/>
    </row>
    <row r="66" spans="1:22">
      <c r="A66" s="903"/>
      <c r="B66" s="686">
        <f t="shared" si="23"/>
        <v>55</v>
      </c>
      <c r="C66" s="687" t="s">
        <v>56</v>
      </c>
      <c r="D66" s="688" t="s">
        <v>57</v>
      </c>
      <c r="E66" s="910"/>
      <c r="F66" s="874"/>
      <c r="G66" s="689"/>
      <c r="H66" s="1023"/>
      <c r="I66" s="690"/>
      <c r="J66" s="690"/>
      <c r="K66" s="666"/>
      <c r="L66" s="22"/>
      <c r="M66" s="22"/>
      <c r="N66" s="21"/>
      <c r="O66" s="691"/>
      <c r="P66" s="918"/>
      <c r="Q66" s="919"/>
      <c r="R66" s="929"/>
      <c r="S66" s="920"/>
      <c r="T66" s="921"/>
      <c r="U66" s="903"/>
      <c r="V66" s="903"/>
    </row>
    <row r="67" spans="1:22">
      <c r="A67" s="903"/>
      <c r="B67" s="686">
        <f t="shared" si="23"/>
        <v>56</v>
      </c>
      <c r="C67" s="693" t="s">
        <v>58</v>
      </c>
      <c r="D67" s="694" t="s">
        <v>57</v>
      </c>
      <c r="E67" s="911"/>
      <c r="F67" s="874"/>
      <c r="G67" s="689"/>
      <c r="H67" s="1023"/>
      <c r="I67" s="690"/>
      <c r="J67" s="690"/>
      <c r="K67" s="666"/>
      <c r="L67" s="20"/>
      <c r="M67" s="20"/>
      <c r="N67" s="20"/>
      <c r="O67" s="20"/>
      <c r="P67" s="922"/>
      <c r="Q67" s="919"/>
      <c r="R67" s="929"/>
      <c r="S67" s="923"/>
      <c r="T67" s="924"/>
      <c r="U67" s="903"/>
      <c r="V67" s="903"/>
    </row>
    <row r="68" spans="1:22" ht="13.5" thickBot="1">
      <c r="A68" s="903"/>
      <c r="B68" s="686">
        <f t="shared" si="23"/>
        <v>57</v>
      </c>
      <c r="C68" s="693" t="s">
        <v>59</v>
      </c>
      <c r="D68" s="694" t="s">
        <v>60</v>
      </c>
      <c r="E68" s="912"/>
      <c r="F68" s="695"/>
      <c r="G68" s="696"/>
      <c r="H68" s="1024"/>
      <c r="I68" s="677"/>
      <c r="J68" s="677"/>
      <c r="K68" s="666"/>
      <c r="L68" s="20"/>
      <c r="M68" s="20"/>
      <c r="N68" s="23"/>
      <c r="O68" s="697"/>
      <c r="P68" s="282" t="s">
        <v>65</v>
      </c>
      <c r="Q68" s="925"/>
      <c r="R68" s="926"/>
      <c r="S68" s="926" t="s">
        <v>65</v>
      </c>
      <c r="T68" s="927"/>
      <c r="U68" s="903"/>
      <c r="V68" s="903"/>
    </row>
    <row r="69" spans="1:22" ht="13.5" thickBot="1">
      <c r="A69" s="903"/>
      <c r="B69" s="699">
        <f t="shared" si="23"/>
        <v>58</v>
      </c>
      <c r="C69" s="700" t="s">
        <v>61</v>
      </c>
      <c r="D69" s="701" t="s">
        <v>60</v>
      </c>
      <c r="E69" s="913"/>
      <c r="F69" s="702"/>
      <c r="G69" s="696"/>
      <c r="H69" s="1024"/>
      <c r="I69" s="677"/>
      <c r="J69" s="677"/>
      <c r="K69" s="666"/>
      <c r="L69" s="20"/>
      <c r="M69" s="20"/>
      <c r="N69" s="23"/>
      <c r="O69" s="697"/>
      <c r="P69" s="622" t="s">
        <v>66</v>
      </c>
      <c r="Q69" s="928"/>
      <c r="R69" s="1028"/>
      <c r="S69" s="901"/>
      <c r="T69" s="929"/>
      <c r="U69" s="903"/>
      <c r="V69" s="903"/>
    </row>
    <row r="70" spans="1:22">
      <c r="A70" s="903"/>
      <c r="B70" s="903"/>
      <c r="C70" s="903"/>
      <c r="D70" s="903"/>
      <c r="E70" s="903"/>
      <c r="F70" s="903"/>
      <c r="G70" s="903"/>
      <c r="H70" s="903"/>
      <c r="I70" s="903"/>
      <c r="J70" s="903"/>
      <c r="K70" s="903"/>
      <c r="L70" s="903"/>
      <c r="M70" s="903"/>
      <c r="N70" s="903"/>
      <c r="O70" s="903"/>
      <c r="P70" s="903"/>
      <c r="Q70" s="903"/>
      <c r="R70" s="903"/>
      <c r="S70" s="903"/>
      <c r="T70" s="903"/>
      <c r="U70" s="903"/>
      <c r="V70" s="903"/>
    </row>
    <row r="71" spans="1:22">
      <c r="A71" s="903"/>
      <c r="B71" s="1334" t="s">
        <v>242</v>
      </c>
      <c r="C71" s="903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U71" s="903"/>
      <c r="V71" s="903"/>
    </row>
    <row r="72" spans="1:22">
      <c r="A72" s="903"/>
      <c r="B72" s="778"/>
      <c r="C72" s="903"/>
      <c r="D72" s="903"/>
      <c r="E72" s="903"/>
      <c r="F72" s="903"/>
      <c r="G72" s="903"/>
      <c r="H72" s="903"/>
      <c r="I72" s="903"/>
      <c r="J72" s="903"/>
      <c r="K72" s="903"/>
      <c r="L72" s="903"/>
      <c r="M72" s="903"/>
      <c r="N72" s="903"/>
      <c r="O72" s="903"/>
      <c r="P72" s="903"/>
      <c r="Q72" s="903"/>
      <c r="R72" s="903"/>
      <c r="S72" s="903"/>
      <c r="T72" s="903"/>
      <c r="U72" s="903"/>
      <c r="V72" s="903"/>
    </row>
    <row r="73" spans="1:22">
      <c r="A73" s="903"/>
      <c r="B73" s="1335" t="s">
        <v>312</v>
      </c>
      <c r="C73" s="1336"/>
      <c r="D73" s="1336"/>
      <c r="E73" s="1336"/>
      <c r="F73" s="1336"/>
      <c r="G73" s="1336"/>
      <c r="H73" s="1336"/>
      <c r="I73" s="1336"/>
      <c r="J73" s="1336"/>
      <c r="K73" s="1336"/>
      <c r="L73" s="1336"/>
      <c r="M73" s="1336"/>
      <c r="N73" s="1336"/>
      <c r="O73" s="1336"/>
      <c r="P73" s="1336"/>
      <c r="Q73" s="903"/>
      <c r="R73" s="903"/>
      <c r="S73" s="903"/>
      <c r="T73" s="903"/>
      <c r="U73" s="903"/>
      <c r="V73" s="903"/>
    </row>
    <row r="74" spans="1:22">
      <c r="A74" s="903"/>
      <c r="B74" s="1335" t="s">
        <v>326</v>
      </c>
      <c r="C74" s="1337"/>
      <c r="D74" s="1337"/>
      <c r="E74" s="1337"/>
      <c r="F74" s="1337"/>
      <c r="G74" s="1337"/>
      <c r="H74" s="1337"/>
      <c r="I74" s="1337"/>
      <c r="J74" s="1337"/>
      <c r="K74" s="1336"/>
      <c r="L74" s="1336"/>
      <c r="M74" s="1336"/>
      <c r="N74" s="1336"/>
      <c r="O74" s="1336"/>
      <c r="P74" s="1336"/>
      <c r="Q74" s="903"/>
      <c r="R74" s="903"/>
      <c r="S74" s="903"/>
      <c r="T74" s="903"/>
      <c r="U74" s="903"/>
      <c r="V74" s="903"/>
    </row>
    <row r="75" spans="1:22">
      <c r="A75" s="903"/>
      <c r="B75" s="1335" t="s">
        <v>327</v>
      </c>
      <c r="C75" s="1336"/>
      <c r="D75" s="1336"/>
      <c r="E75" s="1336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903"/>
      <c r="R75" s="903"/>
      <c r="S75" s="903"/>
      <c r="T75" s="903"/>
      <c r="U75" s="903"/>
      <c r="V75" s="903"/>
    </row>
    <row r="76" spans="1:22">
      <c r="A76" s="903"/>
      <c r="B76" s="1335" t="s">
        <v>328</v>
      </c>
      <c r="C76" s="1338"/>
      <c r="D76" s="1338"/>
      <c r="E76" s="1338"/>
      <c r="F76" s="1338"/>
      <c r="G76" s="1338"/>
      <c r="H76" s="1338"/>
      <c r="I76" s="1338"/>
      <c r="J76" s="1338"/>
      <c r="K76" s="1338"/>
      <c r="L76" s="1338"/>
      <c r="M76" s="1338"/>
      <c r="N76" s="1338"/>
      <c r="O76" s="1338"/>
      <c r="P76" s="1336"/>
      <c r="Q76" s="903"/>
      <c r="R76" s="903"/>
      <c r="S76" s="903"/>
      <c r="T76" s="903"/>
      <c r="U76" s="903"/>
      <c r="V76" s="903"/>
    </row>
    <row r="77" spans="1:22">
      <c r="A77" s="903"/>
      <c r="B77" s="1339"/>
      <c r="C77" s="1339"/>
      <c r="D77" s="1339"/>
      <c r="E77" s="1339"/>
      <c r="F77" s="1339"/>
      <c r="G77" s="1339"/>
      <c r="H77" s="1339"/>
      <c r="I77" s="1339"/>
      <c r="J77" s="1339"/>
      <c r="K77" s="1339"/>
      <c r="L77" s="1338"/>
      <c r="M77" s="1338"/>
      <c r="N77" s="1338"/>
      <c r="O77" s="1338"/>
      <c r="P77" s="1336"/>
      <c r="Q77" s="903"/>
      <c r="R77" s="903"/>
      <c r="S77" s="903"/>
      <c r="T77" s="903"/>
      <c r="U77" s="903"/>
      <c r="V77" s="903"/>
    </row>
    <row r="78" spans="1:22">
      <c r="A78" s="930"/>
      <c r="B78" s="932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4"/>
      <c r="P78" s="931"/>
      <c r="Q78" s="909"/>
      <c r="R78" s="909"/>
      <c r="S78" s="909"/>
      <c r="T78" s="909"/>
      <c r="U78" s="909"/>
      <c r="V78" s="909"/>
    </row>
    <row r="79" spans="1:22">
      <c r="A79" s="909"/>
      <c r="B79" s="909"/>
      <c r="C79" s="909" t="s">
        <v>245</v>
      </c>
      <c r="D79" s="909"/>
      <c r="E79" s="909"/>
      <c r="F79" s="909"/>
      <c r="G79" s="909"/>
      <c r="H79" s="909"/>
      <c r="I79" s="909"/>
      <c r="J79" s="909"/>
      <c r="K79" s="909"/>
      <c r="L79" s="909"/>
      <c r="M79" s="909"/>
      <c r="N79" s="909"/>
      <c r="O79" s="909"/>
      <c r="P79" s="909"/>
      <c r="Q79" s="909"/>
      <c r="R79" s="909"/>
      <c r="S79" s="909"/>
      <c r="T79" s="909"/>
      <c r="U79" s="909"/>
      <c r="V79" s="909"/>
    </row>
    <row r="80" spans="1:22">
      <c r="A80" s="935"/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</row>
  </sheetData>
  <sheetProtection password="C7A1" sheet="1"/>
  <protectedRanges>
    <protectedRange sqref="Q48:T48 D48:O48" name="Oblast1_3"/>
    <protectedRange sqref="P66:T67" name="Oblast1_1_1_1"/>
  </protectedRanges>
  <mergeCells count="9">
    <mergeCell ref="Q5:U5"/>
    <mergeCell ref="D6:K6"/>
    <mergeCell ref="L6:P6"/>
    <mergeCell ref="Q6:U6"/>
    <mergeCell ref="B59:D59"/>
    <mergeCell ref="B3:C3"/>
    <mergeCell ref="B5:C7"/>
    <mergeCell ref="D5:K5"/>
    <mergeCell ref="L5:P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showGridLines="0" zoomScale="85" zoomScaleNormal="85" workbookViewId="0">
      <selection activeCell="P31" sqref="P31"/>
    </sheetView>
  </sheetViews>
  <sheetFormatPr defaultRowHeight="12.75"/>
  <cols>
    <col min="1" max="1" width="2.7109375" customWidth="1"/>
    <col min="2" max="2" width="3.5703125" customWidth="1"/>
    <col min="3" max="3" width="36.5703125" customWidth="1"/>
    <col min="4" max="4" width="14" customWidth="1"/>
    <col min="5" max="5" width="18.42578125" customWidth="1"/>
    <col min="6" max="6" width="13.42578125" customWidth="1"/>
    <col min="7" max="11" width="14.140625" customWidth="1"/>
    <col min="12" max="12" width="12" customWidth="1"/>
    <col min="13" max="13" width="9.42578125" customWidth="1"/>
    <col min="21" max="21" width="16.42578125" customWidth="1"/>
    <col min="22" max="22" width="13.85546875" bestFit="1" customWidth="1"/>
  </cols>
  <sheetData>
    <row r="1" spans="2:11" ht="14.25" customHeight="1" thickBot="1">
      <c r="I1" s="433" t="s">
        <v>283</v>
      </c>
      <c r="K1" s="861"/>
    </row>
    <row r="2" spans="2:11" ht="15" customHeight="1" thickBot="1">
      <c r="B2" s="57"/>
      <c r="H2" s="33" t="s">
        <v>0</v>
      </c>
      <c r="I2" s="413"/>
      <c r="J2" s="33" t="s">
        <v>1</v>
      </c>
      <c r="K2" s="389">
        <v>2020</v>
      </c>
    </row>
    <row r="3" spans="2:11" ht="12" customHeight="1">
      <c r="B3" s="57"/>
      <c r="C3" s="57"/>
      <c r="D3" s="33"/>
      <c r="E3" s="58"/>
      <c r="F3" s="33"/>
      <c r="G3" s="220"/>
      <c r="I3" s="433"/>
    </row>
    <row r="4" spans="2:11" ht="15.75">
      <c r="B4" s="1035" t="s">
        <v>67</v>
      </c>
      <c r="C4" s="1036"/>
      <c r="D4" s="1036"/>
      <c r="E4" s="1036"/>
      <c r="F4" s="1036"/>
      <c r="G4" s="1037"/>
    </row>
    <row r="5" spans="2:11" ht="13.5" customHeight="1" thickBot="1">
      <c r="B5" s="1038"/>
      <c r="C5" s="1039"/>
      <c r="D5" s="1039"/>
      <c r="E5" s="59"/>
      <c r="F5" s="1036"/>
      <c r="K5" s="59" t="s">
        <v>3</v>
      </c>
    </row>
    <row r="6" spans="2:11" ht="24.75" customHeight="1" thickBot="1">
      <c r="B6" s="225"/>
      <c r="C6" s="1413" t="s">
        <v>68</v>
      </c>
      <c r="D6" s="1414"/>
      <c r="E6" s="1414"/>
      <c r="F6" s="1415"/>
      <c r="G6" s="60" t="s">
        <v>69</v>
      </c>
      <c r="H6" s="1040" t="s">
        <v>333</v>
      </c>
      <c r="I6" s="60" t="s">
        <v>334</v>
      </c>
      <c r="J6" s="1040" t="s">
        <v>335</v>
      </c>
      <c r="K6" s="60" t="s">
        <v>336</v>
      </c>
    </row>
    <row r="7" spans="2:11" ht="12" customHeight="1" thickBot="1">
      <c r="B7" s="1041"/>
      <c r="C7" s="1416" t="s">
        <v>11</v>
      </c>
      <c r="D7" s="1417"/>
      <c r="E7" s="1417"/>
      <c r="F7" s="1418"/>
      <c r="G7" s="1042" t="s">
        <v>12</v>
      </c>
      <c r="H7" s="1042" t="s">
        <v>13</v>
      </c>
      <c r="I7" s="1042" t="s">
        <v>14</v>
      </c>
      <c r="J7" s="1042" t="s">
        <v>15</v>
      </c>
      <c r="K7" s="1042" t="s">
        <v>16</v>
      </c>
    </row>
    <row r="8" spans="2:11" ht="15" customHeight="1" thickBot="1">
      <c r="B8" s="1041">
        <v>1</v>
      </c>
      <c r="C8" s="1043" t="s">
        <v>309</v>
      </c>
      <c r="D8" s="1044"/>
      <c r="E8" s="1045"/>
      <c r="F8" s="1045"/>
      <c r="G8" s="1092">
        <f>G9+G30</f>
        <v>0</v>
      </c>
      <c r="H8" s="1092">
        <f>H9</f>
        <v>0</v>
      </c>
      <c r="I8" s="1092">
        <f>I9</f>
        <v>0</v>
      </c>
      <c r="J8" s="1092">
        <f>J9</f>
        <v>0</v>
      </c>
      <c r="K8" s="1092">
        <f>K9</f>
        <v>0</v>
      </c>
    </row>
    <row r="9" spans="2:11" ht="15" customHeight="1" thickBot="1">
      <c r="B9" s="1041">
        <f>B8+1</f>
        <v>2</v>
      </c>
      <c r="C9" s="1046" t="s">
        <v>337</v>
      </c>
      <c r="D9" s="1044"/>
      <c r="E9" s="1045"/>
      <c r="F9" s="1045"/>
      <c r="G9" s="1092">
        <f>G10+G24+G25</f>
        <v>0</v>
      </c>
      <c r="H9" s="1092">
        <f>H10+H24+H25</f>
        <v>0</v>
      </c>
      <c r="I9" s="1092">
        <f>I10+I24+I25</f>
        <v>0</v>
      </c>
      <c r="J9" s="1092">
        <f>J10+J24+J25</f>
        <v>0</v>
      </c>
      <c r="K9" s="1092">
        <f>K10+K24+K25</f>
        <v>0</v>
      </c>
    </row>
    <row r="10" spans="2:11" ht="13.5" customHeight="1">
      <c r="B10" s="1047">
        <f>B9+1</f>
        <v>3</v>
      </c>
      <c r="C10" s="1048" t="s">
        <v>311</v>
      </c>
      <c r="D10" s="1049"/>
      <c r="E10" s="1050"/>
      <c r="F10" s="1050"/>
      <c r="G10" s="1093">
        <f>SUM(G11:G23)</f>
        <v>0</v>
      </c>
      <c r="H10" s="1093">
        <f>SUM(H11:H23)</f>
        <v>0</v>
      </c>
      <c r="I10" s="1093">
        <f>SUM(I11:I23)</f>
        <v>0</v>
      </c>
      <c r="J10" s="1093">
        <f>SUM(J11:J23)</f>
        <v>0</v>
      </c>
      <c r="K10" s="1093">
        <f>SUM(K11:K23)</f>
        <v>0</v>
      </c>
    </row>
    <row r="11" spans="2:11" ht="13.5" customHeight="1">
      <c r="B11" s="1047">
        <f>B10+1</f>
        <v>4</v>
      </c>
      <c r="C11" s="1051" t="s">
        <v>200</v>
      </c>
      <c r="D11" s="1049"/>
      <c r="E11" s="1050"/>
      <c r="F11" s="1050"/>
      <c r="G11" s="1343">
        <f>H11+I11</f>
        <v>0</v>
      </c>
      <c r="H11" s="1342"/>
      <c r="I11" s="1342"/>
      <c r="J11" s="1342"/>
      <c r="K11" s="1343">
        <f>I11-J11</f>
        <v>0</v>
      </c>
    </row>
    <row r="12" spans="2:11" ht="13.5" customHeight="1">
      <c r="B12" s="1047">
        <f t="shared" ref="B12:B29" si="0">B11+1</f>
        <v>5</v>
      </c>
      <c r="C12" s="1051" t="s">
        <v>70</v>
      </c>
      <c r="D12" s="1052"/>
      <c r="E12" s="407"/>
      <c r="F12" s="407"/>
      <c r="G12" s="1344">
        <f t="shared" ref="G12:G29" si="1">H12+I12</f>
        <v>0</v>
      </c>
      <c r="H12" s="416"/>
      <c r="I12" s="416"/>
      <c r="J12" s="416"/>
      <c r="K12" s="1344">
        <f t="shared" ref="K12:K24" si="2">I12-J12</f>
        <v>0</v>
      </c>
    </row>
    <row r="13" spans="2:11" ht="13.5" customHeight="1">
      <c r="B13" s="1047">
        <f t="shared" si="0"/>
        <v>6</v>
      </c>
      <c r="C13" s="1051" t="s">
        <v>71</v>
      </c>
      <c r="D13" s="1052"/>
      <c r="E13" s="407"/>
      <c r="F13" s="407"/>
      <c r="G13" s="1344">
        <f t="shared" si="1"/>
        <v>0</v>
      </c>
      <c r="H13" s="416"/>
      <c r="I13" s="416"/>
      <c r="J13" s="416"/>
      <c r="K13" s="1344">
        <f t="shared" si="2"/>
        <v>0</v>
      </c>
    </row>
    <row r="14" spans="2:11" ht="13.5" customHeight="1">
      <c r="B14" s="1047">
        <f t="shared" si="0"/>
        <v>7</v>
      </c>
      <c r="C14" s="1051" t="s">
        <v>72</v>
      </c>
      <c r="D14" s="1052"/>
      <c r="E14" s="407"/>
      <c r="F14" s="407"/>
      <c r="G14" s="1344">
        <f t="shared" si="1"/>
        <v>0</v>
      </c>
      <c r="H14" s="416"/>
      <c r="I14" s="416"/>
      <c r="J14" s="416"/>
      <c r="K14" s="1344">
        <f t="shared" si="2"/>
        <v>0</v>
      </c>
    </row>
    <row r="15" spans="2:11" ht="13.5" customHeight="1">
      <c r="B15" s="1047">
        <f t="shared" si="0"/>
        <v>8</v>
      </c>
      <c r="C15" s="1051" t="s">
        <v>73</v>
      </c>
      <c r="D15" s="1052"/>
      <c r="E15" s="407"/>
      <c r="F15" s="407"/>
      <c r="G15" s="1344">
        <f t="shared" si="1"/>
        <v>0</v>
      </c>
      <c r="H15" s="416"/>
      <c r="I15" s="416"/>
      <c r="J15" s="416"/>
      <c r="K15" s="1344">
        <f t="shared" si="2"/>
        <v>0</v>
      </c>
    </row>
    <row r="16" spans="2:11" ht="13.5" customHeight="1">
      <c r="B16" s="1047">
        <f t="shared" si="0"/>
        <v>9</v>
      </c>
      <c r="C16" s="1051" t="s">
        <v>74</v>
      </c>
      <c r="D16" s="1052"/>
      <c r="E16" s="407"/>
      <c r="F16" s="407"/>
      <c r="G16" s="1344">
        <f t="shared" si="1"/>
        <v>0</v>
      </c>
      <c r="H16" s="416"/>
      <c r="I16" s="416"/>
      <c r="J16" s="416"/>
      <c r="K16" s="1344">
        <f t="shared" si="2"/>
        <v>0</v>
      </c>
    </row>
    <row r="17" spans="2:22" ht="13.5" customHeight="1">
      <c r="B17" s="1047">
        <f t="shared" si="0"/>
        <v>10</v>
      </c>
      <c r="C17" s="1051" t="s">
        <v>247</v>
      </c>
      <c r="D17" s="1052"/>
      <c r="E17" s="407"/>
      <c r="F17" s="407"/>
      <c r="G17" s="1344">
        <f t="shared" si="1"/>
        <v>0</v>
      </c>
      <c r="H17" s="416"/>
      <c r="I17" s="416"/>
      <c r="J17" s="416"/>
      <c r="K17" s="1344">
        <f t="shared" si="2"/>
        <v>0</v>
      </c>
    </row>
    <row r="18" spans="2:22" ht="13.5" customHeight="1">
      <c r="B18" s="1047">
        <f t="shared" si="0"/>
        <v>11</v>
      </c>
      <c r="C18" s="1051" t="s">
        <v>75</v>
      </c>
      <c r="D18" s="1052"/>
      <c r="E18" s="407"/>
      <c r="F18" s="407"/>
      <c r="G18" s="1344">
        <f t="shared" si="1"/>
        <v>0</v>
      </c>
      <c r="H18" s="416"/>
      <c r="I18" s="416"/>
      <c r="J18" s="416"/>
      <c r="K18" s="1344">
        <f t="shared" si="2"/>
        <v>0</v>
      </c>
    </row>
    <row r="19" spans="2:22" ht="13.5" customHeight="1">
      <c r="B19" s="1047">
        <f t="shared" si="0"/>
        <v>12</v>
      </c>
      <c r="C19" s="1051" t="s">
        <v>76</v>
      </c>
      <c r="D19" s="1052"/>
      <c r="E19" s="407"/>
      <c r="F19" s="407"/>
      <c r="G19" s="1344">
        <f t="shared" si="1"/>
        <v>0</v>
      </c>
      <c r="H19" s="416"/>
      <c r="I19" s="416"/>
      <c r="J19" s="416"/>
      <c r="K19" s="1344">
        <f t="shared" si="2"/>
        <v>0</v>
      </c>
    </row>
    <row r="20" spans="2:22" ht="13.5" customHeight="1">
      <c r="B20" s="1047">
        <f t="shared" si="0"/>
        <v>13</v>
      </c>
      <c r="C20" s="1051" t="s">
        <v>77</v>
      </c>
      <c r="D20" s="1052"/>
      <c r="E20" s="407"/>
      <c r="F20" s="407"/>
      <c r="G20" s="1344">
        <f t="shared" si="1"/>
        <v>0</v>
      </c>
      <c r="H20" s="416"/>
      <c r="I20" s="416"/>
      <c r="J20" s="416"/>
      <c r="K20" s="1344">
        <f t="shared" si="2"/>
        <v>0</v>
      </c>
    </row>
    <row r="21" spans="2:22" ht="13.5" customHeight="1">
      <c r="B21" s="1047">
        <f t="shared" si="0"/>
        <v>14</v>
      </c>
      <c r="C21" s="1051" t="s">
        <v>78</v>
      </c>
      <c r="D21" s="1052"/>
      <c r="E21" s="407"/>
      <c r="F21" s="407"/>
      <c r="G21" s="1344">
        <f t="shared" si="1"/>
        <v>0</v>
      </c>
      <c r="H21" s="416"/>
      <c r="I21" s="416"/>
      <c r="J21" s="416"/>
      <c r="K21" s="1344">
        <f t="shared" si="2"/>
        <v>0</v>
      </c>
    </row>
    <row r="22" spans="2:22" ht="13.5" customHeight="1">
      <c r="B22" s="1047">
        <f t="shared" si="0"/>
        <v>15</v>
      </c>
      <c r="C22" s="1051" t="s">
        <v>351</v>
      </c>
      <c r="D22" s="1052"/>
      <c r="E22" s="407"/>
      <c r="F22" s="407"/>
      <c r="G22" s="1344">
        <f t="shared" si="1"/>
        <v>0</v>
      </c>
      <c r="H22" s="416"/>
      <c r="I22" s="416"/>
      <c r="J22" s="416"/>
      <c r="K22" s="1344">
        <f t="shared" si="2"/>
        <v>0</v>
      </c>
    </row>
    <row r="23" spans="2:22" ht="13.5" customHeight="1">
      <c r="B23" s="1047">
        <f t="shared" si="0"/>
        <v>16</v>
      </c>
      <c r="C23" s="1051" t="s">
        <v>79</v>
      </c>
      <c r="D23" s="1052"/>
      <c r="E23" s="407"/>
      <c r="F23" s="407"/>
      <c r="G23" s="1344">
        <f t="shared" si="1"/>
        <v>0</v>
      </c>
      <c r="H23" s="416"/>
      <c r="I23" s="416"/>
      <c r="J23" s="416"/>
      <c r="K23" s="1344">
        <f t="shared" si="2"/>
        <v>0</v>
      </c>
    </row>
    <row r="24" spans="2:22" ht="13.5" customHeight="1">
      <c r="B24" s="1047">
        <f t="shared" si="0"/>
        <v>17</v>
      </c>
      <c r="C24" s="1048" t="s">
        <v>83</v>
      </c>
      <c r="D24" s="1052"/>
      <c r="E24" s="407"/>
      <c r="F24" s="407"/>
      <c r="G24" s="1344">
        <f t="shared" si="1"/>
        <v>0</v>
      </c>
      <c r="H24" s="416"/>
      <c r="I24" s="416"/>
      <c r="J24" s="416"/>
      <c r="K24" s="1344">
        <f t="shared" si="2"/>
        <v>0</v>
      </c>
    </row>
    <row r="25" spans="2:22" ht="13.5" customHeight="1">
      <c r="B25" s="1047">
        <f t="shared" si="0"/>
        <v>18</v>
      </c>
      <c r="C25" s="1048" t="s">
        <v>82</v>
      </c>
      <c r="D25" s="1053"/>
      <c r="E25" s="407"/>
      <c r="F25" s="407"/>
      <c r="G25" s="1093">
        <f>SUM(G26:G29)</f>
        <v>0</v>
      </c>
      <c r="H25" s="1093">
        <f>SUM(H26:H29)</f>
        <v>0</v>
      </c>
      <c r="I25" s="1093">
        <f>SUM(I26:I29)</f>
        <v>0</v>
      </c>
      <c r="J25" s="1093">
        <f>SUM(J26:J29)</f>
        <v>0</v>
      </c>
      <c r="K25" s="1093">
        <f>SUM(K26:K29)</f>
        <v>0</v>
      </c>
    </row>
    <row r="26" spans="2:22" ht="13.5" customHeight="1">
      <c r="B26" s="1047">
        <f t="shared" si="0"/>
        <v>19</v>
      </c>
      <c r="C26" s="1054" t="s">
        <v>304</v>
      </c>
      <c r="D26" s="1055"/>
      <c r="E26" s="407"/>
      <c r="F26" s="407"/>
      <c r="G26" s="1344">
        <f t="shared" si="1"/>
        <v>0</v>
      </c>
      <c r="H26" s="416"/>
      <c r="I26" s="416"/>
      <c r="J26" s="416"/>
      <c r="K26" s="1344">
        <f>I26-J26</f>
        <v>0</v>
      </c>
    </row>
    <row r="27" spans="2:22" ht="13.5" customHeight="1">
      <c r="B27" s="1047">
        <f t="shared" si="0"/>
        <v>20</v>
      </c>
      <c r="C27" s="1051" t="s">
        <v>307</v>
      </c>
      <c r="D27" s="1049"/>
      <c r="E27" s="407"/>
      <c r="F27" s="407"/>
      <c r="G27" s="1344">
        <f t="shared" si="1"/>
        <v>0</v>
      </c>
      <c r="H27" s="416"/>
      <c r="I27" s="416"/>
      <c r="J27" s="416"/>
      <c r="K27" s="1344">
        <f>I27-J27</f>
        <v>0</v>
      </c>
    </row>
    <row r="28" spans="2:22" ht="13.5" customHeight="1">
      <c r="B28" s="1047">
        <f t="shared" si="0"/>
        <v>21</v>
      </c>
      <c r="C28" s="1051" t="s">
        <v>308</v>
      </c>
      <c r="D28" s="1049"/>
      <c r="E28" s="407"/>
      <c r="F28" s="407"/>
      <c r="G28" s="1344">
        <f t="shared" si="1"/>
        <v>0</v>
      </c>
      <c r="H28" s="416"/>
      <c r="I28" s="416"/>
      <c r="J28" s="416"/>
      <c r="K28" s="1344">
        <f>I28-J28</f>
        <v>0</v>
      </c>
    </row>
    <row r="29" spans="2:22" ht="13.5" customHeight="1" thickBot="1">
      <c r="B29" s="1047">
        <f t="shared" si="0"/>
        <v>22</v>
      </c>
      <c r="C29" s="1051" t="s">
        <v>298</v>
      </c>
      <c r="D29" s="1049"/>
      <c r="E29" s="407"/>
      <c r="F29" s="407"/>
      <c r="G29" s="1344">
        <f t="shared" si="1"/>
        <v>0</v>
      </c>
      <c r="H29" s="416"/>
      <c r="I29" s="416"/>
      <c r="J29" s="416"/>
      <c r="K29" s="1344">
        <f>I29-J29</f>
        <v>0</v>
      </c>
    </row>
    <row r="30" spans="2:22" ht="13.5" thickBot="1">
      <c r="B30" s="64">
        <f>B29+1</f>
        <v>23</v>
      </c>
      <c r="C30" s="1056" t="s">
        <v>310</v>
      </c>
      <c r="D30" s="62"/>
      <c r="E30" s="410"/>
      <c r="F30" s="410"/>
      <c r="G30" s="63"/>
      <c r="H30" s="1162" t="s">
        <v>49</v>
      </c>
      <c r="I30" s="1162" t="s">
        <v>49</v>
      </c>
      <c r="J30" s="1162" t="s">
        <v>49</v>
      </c>
      <c r="K30" s="1162" t="s">
        <v>49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</row>
    <row r="31" spans="2:22" ht="16.5" customHeight="1" thickBot="1">
      <c r="B31" s="15" t="s">
        <v>211</v>
      </c>
      <c r="C31" s="65"/>
      <c r="D31" s="65"/>
      <c r="E31" s="411"/>
      <c r="F31" s="411"/>
      <c r="G31" s="68"/>
      <c r="H31" s="68"/>
      <c r="I31" s="68"/>
      <c r="J31" s="68"/>
      <c r="K31" s="68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</row>
    <row r="32" spans="2:22" ht="13.5" customHeight="1" thickBot="1">
      <c r="B32" s="61">
        <f>B30+1</f>
        <v>24</v>
      </c>
      <c r="C32" s="62" t="s">
        <v>212</v>
      </c>
      <c r="D32" s="62"/>
      <c r="E32" s="410"/>
      <c r="F32" s="410"/>
      <c r="G32" s="1092">
        <f>G8</f>
        <v>0</v>
      </c>
      <c r="H32" s="1092">
        <f>H8</f>
        <v>0</v>
      </c>
      <c r="I32" s="1092">
        <f>I8</f>
        <v>0</v>
      </c>
      <c r="J32" s="1092">
        <f>J8</f>
        <v>0</v>
      </c>
      <c r="K32" s="1092">
        <f>K8</f>
        <v>0</v>
      </c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</row>
    <row r="33" spans="2:22" ht="14.25" customHeight="1" thickBot="1">
      <c r="B33" s="64">
        <f>B32+1</f>
        <v>25</v>
      </c>
      <c r="C33" s="65" t="s">
        <v>213</v>
      </c>
      <c r="D33" s="65"/>
      <c r="E33" s="411"/>
      <c r="F33" s="411"/>
      <c r="G33" s="66"/>
      <c r="H33" s="1163" t="s">
        <v>49</v>
      </c>
      <c r="I33" s="1163" t="s">
        <v>49</v>
      </c>
      <c r="J33" s="1163" t="s">
        <v>49</v>
      </c>
      <c r="K33" s="1163" t="s">
        <v>49</v>
      </c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</row>
    <row r="34" spans="2:22" ht="14.25" customHeight="1" thickBot="1">
      <c r="B34" s="67"/>
      <c r="C34" s="65"/>
      <c r="D34" s="65"/>
      <c r="E34" s="411"/>
      <c r="F34" s="411"/>
      <c r="G34" s="68"/>
      <c r="H34" s="68"/>
      <c r="I34" s="68"/>
      <c r="J34" s="68"/>
      <c r="K34" s="68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</row>
    <row r="35" spans="2:22" ht="13.5" thickBot="1">
      <c r="B35" s="1041">
        <f>B33+1</f>
        <v>26</v>
      </c>
      <c r="C35" s="1057" t="s">
        <v>84</v>
      </c>
      <c r="D35" s="1058"/>
      <c r="E35" s="1059"/>
      <c r="F35" s="1059"/>
      <c r="G35" s="1092">
        <f>SUM(G36:G43)</f>
        <v>0</v>
      </c>
      <c r="H35" s="1092">
        <f>SUM(H36:H43)</f>
        <v>0</v>
      </c>
      <c r="I35" s="1092">
        <f>SUM(I36:I43)</f>
        <v>0</v>
      </c>
      <c r="J35" s="1092">
        <f>SUM(J36:J43)</f>
        <v>0</v>
      </c>
      <c r="K35" s="1092">
        <f>SUM(K36:K43)</f>
        <v>0</v>
      </c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</row>
    <row r="36" spans="2:22" s="386" customFormat="1" ht="14.25" customHeight="1">
      <c r="B36" s="1047">
        <f>B35+1</f>
        <v>27</v>
      </c>
      <c r="C36" s="1060"/>
      <c r="D36" s="1061"/>
      <c r="E36" s="415"/>
      <c r="F36" s="415"/>
      <c r="G36" s="1344">
        <f t="shared" ref="G36:G43" si="3">H36+I36</f>
        <v>0</v>
      </c>
      <c r="H36" s="416"/>
      <c r="I36" s="416"/>
      <c r="J36" s="416"/>
      <c r="K36" s="1344">
        <f t="shared" ref="K36:K43" si="4">I36-J36</f>
        <v>0</v>
      </c>
    </row>
    <row r="37" spans="2:22" s="386" customFormat="1" ht="12" customHeight="1">
      <c r="B37" s="1047">
        <f t="shared" ref="B37:B43" si="5">B36+1</f>
        <v>28</v>
      </c>
      <c r="C37" s="1060"/>
      <c r="D37" s="1061"/>
      <c r="E37" s="415"/>
      <c r="F37" s="415"/>
      <c r="G37" s="1344">
        <f t="shared" si="3"/>
        <v>0</v>
      </c>
      <c r="H37" s="416"/>
      <c r="I37" s="416"/>
      <c r="J37" s="416"/>
      <c r="K37" s="1344">
        <f t="shared" si="4"/>
        <v>0</v>
      </c>
    </row>
    <row r="38" spans="2:22" s="386" customFormat="1" ht="12" customHeight="1">
      <c r="B38" s="1047">
        <f t="shared" si="5"/>
        <v>29</v>
      </c>
      <c r="C38" s="1062"/>
      <c r="D38" s="1063"/>
      <c r="E38" s="415"/>
      <c r="F38" s="415"/>
      <c r="G38" s="1344">
        <f t="shared" si="3"/>
        <v>0</v>
      </c>
      <c r="H38" s="416"/>
      <c r="I38" s="416"/>
      <c r="J38" s="416"/>
      <c r="K38" s="1344">
        <f t="shared" si="4"/>
        <v>0</v>
      </c>
    </row>
    <row r="39" spans="2:22" s="386" customFormat="1" ht="12" customHeight="1">
      <c r="B39" s="1047">
        <f t="shared" si="5"/>
        <v>30</v>
      </c>
      <c r="C39" s="1062"/>
      <c r="D39" s="1063"/>
      <c r="E39" s="415"/>
      <c r="F39" s="415"/>
      <c r="G39" s="1344">
        <f t="shared" si="3"/>
        <v>0</v>
      </c>
      <c r="H39" s="416"/>
      <c r="I39" s="416"/>
      <c r="J39" s="416"/>
      <c r="K39" s="1344">
        <f t="shared" si="4"/>
        <v>0</v>
      </c>
      <c r="L39"/>
      <c r="M39"/>
      <c r="N39"/>
      <c r="O39"/>
      <c r="P39"/>
      <c r="Q39"/>
      <c r="R39"/>
      <c r="S39"/>
      <c r="T39"/>
      <c r="U39"/>
      <c r="V39"/>
    </row>
    <row r="40" spans="2:22" s="386" customFormat="1" ht="12" customHeight="1">
      <c r="B40" s="1047">
        <f t="shared" si="5"/>
        <v>31</v>
      </c>
      <c r="C40" s="1062"/>
      <c r="D40" s="1063"/>
      <c r="E40" s="415"/>
      <c r="F40" s="415"/>
      <c r="G40" s="1344">
        <f t="shared" si="3"/>
        <v>0</v>
      </c>
      <c r="H40" s="416"/>
      <c r="I40" s="416"/>
      <c r="J40" s="416"/>
      <c r="K40" s="1344">
        <f t="shared" si="4"/>
        <v>0</v>
      </c>
      <c r="L40"/>
      <c r="M40"/>
      <c r="N40"/>
      <c r="O40"/>
      <c r="P40"/>
      <c r="Q40"/>
      <c r="R40"/>
      <c r="S40"/>
      <c r="T40"/>
      <c r="U40"/>
      <c r="V40"/>
    </row>
    <row r="41" spans="2:22" s="386" customFormat="1" ht="12" customHeight="1">
      <c r="B41" s="1047">
        <f t="shared" si="5"/>
        <v>32</v>
      </c>
      <c r="C41" s="1062"/>
      <c r="D41" s="1063"/>
      <c r="E41" s="415"/>
      <c r="F41" s="415"/>
      <c r="G41" s="1344">
        <f t="shared" si="3"/>
        <v>0</v>
      </c>
      <c r="H41" s="416"/>
      <c r="I41" s="416"/>
      <c r="J41" s="416"/>
      <c r="K41" s="1344">
        <f t="shared" si="4"/>
        <v>0</v>
      </c>
      <c r="L41"/>
      <c r="M41"/>
      <c r="N41"/>
      <c r="O41"/>
      <c r="P41"/>
      <c r="Q41"/>
      <c r="R41"/>
      <c r="S41"/>
      <c r="T41"/>
      <c r="U41"/>
      <c r="V41"/>
    </row>
    <row r="42" spans="2:22" s="386" customFormat="1" ht="12" customHeight="1">
      <c r="B42" s="1047">
        <f t="shared" si="5"/>
        <v>33</v>
      </c>
      <c r="C42" s="1062"/>
      <c r="D42" s="1063"/>
      <c r="E42" s="415"/>
      <c r="F42" s="415"/>
      <c r="G42" s="1344">
        <f t="shared" si="3"/>
        <v>0</v>
      </c>
      <c r="H42" s="416"/>
      <c r="I42" s="416"/>
      <c r="J42" s="416"/>
      <c r="K42" s="1344">
        <f t="shared" si="4"/>
        <v>0</v>
      </c>
      <c r="L42"/>
      <c r="M42"/>
      <c r="N42"/>
      <c r="O42"/>
      <c r="P42"/>
      <c r="Q42"/>
      <c r="R42"/>
      <c r="S42"/>
      <c r="T42"/>
      <c r="U42"/>
      <c r="V42"/>
    </row>
    <row r="43" spans="2:22" s="386" customFormat="1" ht="12" customHeight="1" thickBot="1">
      <c r="B43" s="1047">
        <f t="shared" si="5"/>
        <v>34</v>
      </c>
      <c r="C43" s="1064"/>
      <c r="D43" s="1065"/>
      <c r="E43" s="418"/>
      <c r="F43" s="418"/>
      <c r="G43" s="1345">
        <f t="shared" si="3"/>
        <v>0</v>
      </c>
      <c r="H43" s="419"/>
      <c r="I43" s="419"/>
      <c r="J43" s="419"/>
      <c r="K43" s="1345">
        <f t="shared" si="4"/>
        <v>0</v>
      </c>
      <c r="L43"/>
      <c r="M43"/>
      <c r="N43"/>
      <c r="O43"/>
      <c r="P43"/>
      <c r="Q43"/>
      <c r="R43"/>
      <c r="S43"/>
      <c r="T43"/>
      <c r="U43"/>
      <c r="V43"/>
    </row>
    <row r="44" spans="2:22" s="386" customFormat="1" ht="12" customHeight="1" thickBot="1">
      <c r="B44" s="67"/>
      <c r="C44" s="65"/>
      <c r="D44" s="65"/>
      <c r="E44" s="68"/>
      <c r="F44" s="68"/>
      <c r="G44" s="68"/>
      <c r="H44" s="68"/>
      <c r="I44" s="68"/>
      <c r="J44" s="68"/>
      <c r="K44" s="68"/>
      <c r="L44"/>
      <c r="M44"/>
      <c r="N44"/>
      <c r="O44"/>
      <c r="P44"/>
      <c r="Q44"/>
      <c r="R44"/>
      <c r="S44"/>
      <c r="T44"/>
      <c r="U44"/>
      <c r="V44"/>
    </row>
    <row r="45" spans="2:22" ht="13.5" thickBot="1">
      <c r="B45" s="1041">
        <f>B43+1</f>
        <v>35</v>
      </c>
      <c r="C45" s="1043" t="s">
        <v>350</v>
      </c>
      <c r="D45" s="1044"/>
      <c r="E45" s="1045"/>
      <c r="F45" s="1045"/>
      <c r="G45" s="1092">
        <f>SUM(G46:G53)</f>
        <v>0</v>
      </c>
      <c r="H45" s="1092">
        <f>SUM(H46:H53)</f>
        <v>0</v>
      </c>
      <c r="I45" s="1092">
        <f>SUM(I46:I53)</f>
        <v>0</v>
      </c>
      <c r="J45" s="1092">
        <f>SUM(J46:J53)</f>
        <v>0</v>
      </c>
      <c r="K45" s="1092">
        <f>SUM(K46:K53)</f>
        <v>0</v>
      </c>
    </row>
    <row r="46" spans="2:22" ht="14.25" customHeight="1">
      <c r="B46" s="1066">
        <f>B45+1</f>
        <v>36</v>
      </c>
      <c r="C46" s="1067"/>
      <c r="D46" s="1068"/>
      <c r="E46" s="326"/>
      <c r="F46" s="326"/>
      <c r="G46" s="1344">
        <f t="shared" ref="G46:G53" si="6">H46+I46</f>
        <v>0</v>
      </c>
      <c r="H46" s="416"/>
      <c r="I46" s="416"/>
      <c r="J46" s="416"/>
      <c r="K46" s="1344">
        <f t="shared" ref="K46:K53" si="7">I46-J46</f>
        <v>0</v>
      </c>
    </row>
    <row r="47" spans="2:22" ht="12" customHeight="1">
      <c r="B47" s="1066">
        <f>B46+1</f>
        <v>37</v>
      </c>
      <c r="C47" s="1067"/>
      <c r="D47" s="1068"/>
      <c r="E47" s="326"/>
      <c r="F47" s="326"/>
      <c r="G47" s="1344">
        <f t="shared" si="6"/>
        <v>0</v>
      </c>
      <c r="H47" s="416"/>
      <c r="I47" s="416"/>
      <c r="J47" s="416"/>
      <c r="K47" s="1344">
        <f t="shared" si="7"/>
        <v>0</v>
      </c>
    </row>
    <row r="48" spans="2:22" ht="12" customHeight="1">
      <c r="B48" s="1066">
        <f t="shared" ref="B48:B53" si="8">B47+1</f>
        <v>38</v>
      </c>
      <c r="C48" s="1069"/>
      <c r="D48" s="1070"/>
      <c r="E48" s="326"/>
      <c r="F48" s="326"/>
      <c r="G48" s="1344">
        <f t="shared" si="6"/>
        <v>0</v>
      </c>
      <c r="H48" s="416"/>
      <c r="I48" s="416"/>
      <c r="J48" s="416"/>
      <c r="K48" s="1344">
        <f t="shared" si="7"/>
        <v>0</v>
      </c>
    </row>
    <row r="49" spans="2:11" ht="12" customHeight="1">
      <c r="B49" s="1066">
        <f t="shared" si="8"/>
        <v>39</v>
      </c>
      <c r="C49" s="1069"/>
      <c r="D49" s="1070"/>
      <c r="E49" s="326"/>
      <c r="F49" s="326"/>
      <c r="G49" s="1344">
        <f t="shared" si="6"/>
        <v>0</v>
      </c>
      <c r="H49" s="416"/>
      <c r="I49" s="416"/>
      <c r="J49" s="416"/>
      <c r="K49" s="1344">
        <f t="shared" si="7"/>
        <v>0</v>
      </c>
    </row>
    <row r="50" spans="2:11" ht="12" customHeight="1">
      <c r="B50" s="1066">
        <f t="shared" si="8"/>
        <v>40</v>
      </c>
      <c r="C50" s="1069"/>
      <c r="D50" s="1070"/>
      <c r="E50" s="326"/>
      <c r="F50" s="326"/>
      <c r="G50" s="1344">
        <f t="shared" si="6"/>
        <v>0</v>
      </c>
      <c r="H50" s="416"/>
      <c r="I50" s="416"/>
      <c r="J50" s="416"/>
      <c r="K50" s="1344">
        <f t="shared" si="7"/>
        <v>0</v>
      </c>
    </row>
    <row r="51" spans="2:11" ht="12" customHeight="1">
      <c r="B51" s="1066">
        <f t="shared" si="8"/>
        <v>41</v>
      </c>
      <c r="C51" s="1069"/>
      <c r="D51" s="1070"/>
      <c r="E51" s="326"/>
      <c r="F51" s="326"/>
      <c r="G51" s="1344">
        <f t="shared" si="6"/>
        <v>0</v>
      </c>
      <c r="H51" s="416"/>
      <c r="I51" s="416"/>
      <c r="J51" s="416"/>
      <c r="K51" s="1344">
        <f t="shared" si="7"/>
        <v>0</v>
      </c>
    </row>
    <row r="52" spans="2:11" ht="12" customHeight="1">
      <c r="B52" s="1066">
        <f t="shared" si="8"/>
        <v>42</v>
      </c>
      <c r="C52" s="1069"/>
      <c r="D52" s="1070"/>
      <c r="E52" s="326"/>
      <c r="F52" s="326"/>
      <c r="G52" s="1344">
        <f t="shared" si="6"/>
        <v>0</v>
      </c>
      <c r="H52" s="416"/>
      <c r="I52" s="416"/>
      <c r="J52" s="416"/>
      <c r="K52" s="1344">
        <f t="shared" si="7"/>
        <v>0</v>
      </c>
    </row>
    <row r="53" spans="2:11" ht="12" customHeight="1" thickBot="1">
      <c r="B53" s="1071">
        <f t="shared" si="8"/>
        <v>43</v>
      </c>
      <c r="C53" s="1072"/>
      <c r="D53" s="1073"/>
      <c r="E53" s="327"/>
      <c r="F53" s="327"/>
      <c r="G53" s="1345">
        <f t="shared" si="6"/>
        <v>0</v>
      </c>
      <c r="H53" s="419"/>
      <c r="I53" s="419"/>
      <c r="J53" s="419"/>
      <c r="K53" s="1345">
        <f t="shared" si="7"/>
        <v>0</v>
      </c>
    </row>
    <row r="54" spans="2:11" ht="12" customHeight="1">
      <c r="B54" s="662"/>
      <c r="C54" s="663"/>
      <c r="D54" s="663"/>
      <c r="E54" s="1074"/>
      <c r="F54" s="664"/>
      <c r="G54" s="1074"/>
      <c r="H54" s="1075"/>
      <c r="I54" s="1075"/>
      <c r="J54" s="1075"/>
      <c r="K54" s="1075"/>
    </row>
    <row r="55" spans="2:11" ht="12" customHeight="1" thickBot="1">
      <c r="B55" s="1076"/>
      <c r="C55" s="1074"/>
      <c r="D55" s="1074"/>
      <c r="E55" s="1074"/>
      <c r="F55" s="1074"/>
      <c r="G55" s="1074"/>
      <c r="H55" s="1075"/>
      <c r="I55" s="1075"/>
      <c r="J55" s="1075"/>
      <c r="K55" s="1075"/>
    </row>
    <row r="56" spans="2:11" ht="12" customHeight="1">
      <c r="B56" s="1076"/>
      <c r="C56" s="1074"/>
      <c r="D56" s="1075"/>
      <c r="E56" s="1075"/>
      <c r="F56" s="1075"/>
      <c r="H56" s="1077" t="s">
        <v>62</v>
      </c>
      <c r="I56" s="1078"/>
      <c r="J56" s="1079" t="s">
        <v>63</v>
      </c>
      <c r="K56" s="1080"/>
    </row>
    <row r="57" spans="2:11" ht="12" customHeight="1">
      <c r="B57" s="1076"/>
      <c r="C57" s="1074"/>
      <c r="D57" s="1075"/>
      <c r="E57" s="1075"/>
      <c r="F57" s="1075"/>
      <c r="H57" s="1081" t="s">
        <v>64</v>
      </c>
      <c r="I57" s="1082"/>
      <c r="J57" s="1083" t="s">
        <v>64</v>
      </c>
      <c r="K57" s="1084"/>
    </row>
    <row r="58" spans="2:11" ht="12" customHeight="1">
      <c r="B58" s="1076"/>
      <c r="C58" s="1074"/>
      <c r="D58" s="1075"/>
      <c r="E58" s="1075"/>
      <c r="F58" s="1075"/>
      <c r="H58" s="1085"/>
      <c r="I58" s="919"/>
      <c r="J58" s="929"/>
      <c r="K58" s="924"/>
    </row>
    <row r="59" spans="2:11" ht="12" customHeight="1">
      <c r="B59" s="1076"/>
      <c r="C59" s="1074"/>
      <c r="D59" s="1075"/>
      <c r="E59" s="1075"/>
      <c r="F59" s="1075"/>
      <c r="H59" s="1086"/>
      <c r="I59" s="919"/>
      <c r="J59" s="1087"/>
      <c r="K59" s="924"/>
    </row>
    <row r="60" spans="2:11" ht="12" customHeight="1" thickBot="1">
      <c r="B60" s="1076"/>
      <c r="C60" s="1074"/>
      <c r="D60" s="1075"/>
      <c r="E60" s="1075"/>
      <c r="F60" s="1075"/>
      <c r="H60" s="1088" t="s">
        <v>65</v>
      </c>
      <c r="I60" s="925"/>
      <c r="J60" s="926" t="s">
        <v>65</v>
      </c>
      <c r="K60" s="927"/>
    </row>
    <row r="61" spans="2:11" ht="12" customHeight="1" thickBot="1">
      <c r="B61" s="1076"/>
      <c r="C61" s="1074"/>
      <c r="D61" s="1075"/>
      <c r="E61" s="1075"/>
      <c r="F61" s="1075"/>
      <c r="H61" s="1089" t="s">
        <v>66</v>
      </c>
      <c r="I61" s="1090"/>
      <c r="J61" s="1091"/>
      <c r="K61" s="929"/>
    </row>
    <row r="62" spans="2:11" ht="12" customHeight="1">
      <c r="B62" s="69"/>
      <c r="C62" s="57"/>
      <c r="F62" s="55"/>
      <c r="G62" s="56"/>
    </row>
  </sheetData>
  <sheetProtection password="C7A1" sheet="1"/>
  <protectedRanges>
    <protectedRange sqref="F54" name="Oblast1_1_1_7_2_1"/>
    <protectedRange password="C521" sqref="H58:K59" name="Oblast1_1_1_2"/>
    <protectedRange sqref="E31 E34 E44 G31:K31 G34:K34 G44:K44" name="Oblast1_1_1_7_4_1"/>
  </protectedRanges>
  <mergeCells count="2">
    <mergeCell ref="C6:F6"/>
    <mergeCell ref="C7:F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2.7109375" style="778" customWidth="1"/>
    <col min="2" max="2" width="3.5703125" style="778" customWidth="1"/>
    <col min="3" max="3" width="64.85546875" style="778" customWidth="1"/>
    <col min="4" max="4" width="14.7109375" style="778" customWidth="1"/>
    <col min="5" max="5" width="15" style="1113" customWidth="1"/>
    <col min="6" max="9" width="15" style="778" customWidth="1"/>
    <col min="10" max="10" width="9.140625" style="778"/>
    <col min="11" max="11" width="20" style="778" customWidth="1"/>
    <col min="12" max="12" width="20.5703125" style="778" customWidth="1"/>
    <col min="13" max="13" width="19.7109375" style="778" customWidth="1"/>
    <col min="14" max="16384" width="9.140625" style="778"/>
  </cols>
  <sheetData>
    <row r="1" spans="2:17" ht="12.75" customHeight="1" thickBot="1">
      <c r="J1" s="650"/>
      <c r="K1" s="861"/>
      <c r="L1" s="432"/>
      <c r="M1" s="432"/>
      <c r="N1" s="432"/>
      <c r="O1" s="432"/>
      <c r="P1" s="432"/>
      <c r="Q1" s="432"/>
    </row>
    <row r="2" spans="2:17" ht="17.25" customHeight="1" thickBot="1">
      <c r="B2" s="651"/>
      <c r="C2" s="651"/>
      <c r="E2" s="388"/>
      <c r="F2" s="388" t="s">
        <v>0</v>
      </c>
      <c r="G2" s="413"/>
      <c r="H2" s="388" t="s">
        <v>1</v>
      </c>
      <c r="I2" s="389">
        <v>2020</v>
      </c>
      <c r="J2" s="650"/>
      <c r="K2" s="433"/>
      <c r="L2" s="432"/>
      <c r="M2" s="432"/>
      <c r="N2" s="432"/>
      <c r="O2" s="432"/>
      <c r="P2" s="432"/>
      <c r="Q2" s="432"/>
    </row>
    <row r="3" spans="2:17" ht="12" customHeight="1">
      <c r="B3" s="651"/>
      <c r="C3" s="651"/>
      <c r="D3" s="388"/>
      <c r="E3" s="388"/>
      <c r="F3" s="388"/>
      <c r="G3" s="654"/>
      <c r="H3" s="388"/>
      <c r="I3" s="391"/>
      <c r="J3" s="650"/>
      <c r="K3" s="433"/>
      <c r="M3" s="432"/>
      <c r="N3" s="432"/>
      <c r="O3" s="432"/>
      <c r="P3" s="432"/>
      <c r="Q3" s="432"/>
    </row>
    <row r="4" spans="2:17" ht="15.75">
      <c r="B4" s="652" t="s">
        <v>85</v>
      </c>
      <c r="C4" s="651"/>
      <c r="D4" s="651"/>
      <c r="E4" s="1114"/>
      <c r="F4" s="651"/>
      <c r="G4" s="651"/>
      <c r="H4" s="651"/>
      <c r="I4" s="651"/>
      <c r="J4" s="650"/>
      <c r="K4" s="433"/>
      <c r="L4" s="432"/>
      <c r="M4" s="432"/>
      <c r="N4" s="432"/>
      <c r="O4" s="432"/>
      <c r="P4" s="432"/>
      <c r="Q4" s="432"/>
    </row>
    <row r="5" spans="2:17" ht="13.5" customHeight="1" thickBot="1">
      <c r="B5" s="653"/>
      <c r="C5" s="654"/>
      <c r="D5" s="654"/>
      <c r="E5" s="390"/>
      <c r="F5" s="654"/>
      <c r="G5" s="655"/>
      <c r="H5" s="656"/>
      <c r="I5" s="657" t="s">
        <v>3</v>
      </c>
      <c r="J5" s="650"/>
      <c r="N5" s="432"/>
      <c r="O5" s="432"/>
      <c r="P5" s="432"/>
      <c r="Q5" s="432"/>
    </row>
    <row r="6" spans="2:17" ht="43.5" customHeight="1" thickBot="1">
      <c r="B6" s="399"/>
      <c r="C6" s="1419" t="s">
        <v>86</v>
      </c>
      <c r="D6" s="1420"/>
      <c r="E6" s="779" t="s">
        <v>69</v>
      </c>
      <c r="F6" s="779" t="s">
        <v>333</v>
      </c>
      <c r="G6" s="779" t="s">
        <v>334</v>
      </c>
      <c r="H6" s="779" t="s">
        <v>335</v>
      </c>
      <c r="I6" s="779" t="s">
        <v>336</v>
      </c>
      <c r="J6" s="650"/>
      <c r="N6" s="432"/>
      <c r="O6" s="432"/>
      <c r="P6" s="432"/>
      <c r="Q6" s="432"/>
    </row>
    <row r="7" spans="2:17" ht="13.5" thickBot="1">
      <c r="B7" s="658"/>
      <c r="C7" s="1421" t="s">
        <v>11</v>
      </c>
      <c r="D7" s="1422"/>
      <c r="E7" s="1102" t="s">
        <v>12</v>
      </c>
      <c r="F7" s="1102" t="s">
        <v>13</v>
      </c>
      <c r="G7" s="781" t="s">
        <v>14</v>
      </c>
      <c r="H7" s="782" t="s">
        <v>15</v>
      </c>
      <c r="I7" s="428" t="s">
        <v>16</v>
      </c>
      <c r="J7" s="650"/>
      <c r="N7" s="432"/>
      <c r="O7" s="432"/>
      <c r="P7" s="432"/>
      <c r="Q7" s="432"/>
    </row>
    <row r="8" spans="2:17" ht="15" customHeight="1" thickBot="1">
      <c r="B8" s="399">
        <v>1</v>
      </c>
      <c r="C8" s="400" t="s">
        <v>342</v>
      </c>
      <c r="D8" s="414"/>
      <c r="E8" s="1352">
        <f>E9+E69</f>
        <v>0</v>
      </c>
      <c r="F8" s="1353">
        <f>F9+F69</f>
        <v>0</v>
      </c>
      <c r="G8" s="1099">
        <f>G9+G69</f>
        <v>0</v>
      </c>
      <c r="H8" s="421">
        <f>H9+H69</f>
        <v>0</v>
      </c>
      <c r="I8" s="421">
        <f>G8-H8</f>
        <v>0</v>
      </c>
      <c r="J8" s="650"/>
      <c r="N8" s="432"/>
      <c r="O8" s="432"/>
      <c r="P8" s="432"/>
      <c r="Q8" s="432"/>
    </row>
    <row r="9" spans="2:17" ht="15" customHeight="1" thickBot="1">
      <c r="B9" s="399">
        <f>B8+1</f>
        <v>2</v>
      </c>
      <c r="C9" s="400" t="s">
        <v>343</v>
      </c>
      <c r="D9" s="414"/>
      <c r="E9" s="1352">
        <f>E10+E47+E48+E49+E54+E60</f>
        <v>0</v>
      </c>
      <c r="F9" s="1353">
        <f>F10+F47+F48+F49+F54+F60</f>
        <v>0</v>
      </c>
      <c r="G9" s="1099">
        <f>G10+G47+G48+G49+G54+G60</f>
        <v>0</v>
      </c>
      <c r="H9" s="421">
        <f>H10+H47+H48+H49+H54+H60</f>
        <v>0</v>
      </c>
      <c r="I9" s="421">
        <f t="shared" ref="I9:I71" si="0">G9-H9</f>
        <v>0</v>
      </c>
      <c r="J9" s="650"/>
      <c r="N9" s="432"/>
      <c r="O9" s="432"/>
      <c r="P9" s="432"/>
      <c r="Q9" s="432"/>
    </row>
    <row r="10" spans="2:17">
      <c r="B10" s="401">
        <f t="shared" ref="B10:B72" si="1">B9+1</f>
        <v>3</v>
      </c>
      <c r="C10" s="402" t="s">
        <v>87</v>
      </c>
      <c r="D10" s="866"/>
      <c r="E10" s="1354">
        <f>E11+E12+E17</f>
        <v>0</v>
      </c>
      <c r="F10" s="1355">
        <f>F11+F12+F17</f>
        <v>0</v>
      </c>
      <c r="G10" s="1100">
        <f>G11+G12+G17</f>
        <v>0</v>
      </c>
      <c r="H10" s="423">
        <f>H11+H12+H17</f>
        <v>0</v>
      </c>
      <c r="I10" s="422">
        <f t="shared" si="0"/>
        <v>0</v>
      </c>
      <c r="N10" s="780"/>
    </row>
    <row r="11" spans="2:17">
      <c r="B11" s="401">
        <f>B10+1</f>
        <v>4</v>
      </c>
      <c r="C11" s="863" t="s">
        <v>104</v>
      </c>
      <c r="D11" s="866"/>
      <c r="E11" s="1118">
        <f>F11+G11</f>
        <v>0</v>
      </c>
      <c r="F11" s="1103"/>
      <c r="G11" s="426"/>
      <c r="H11" s="426"/>
      <c r="I11" s="422">
        <f t="shared" si="0"/>
        <v>0</v>
      </c>
      <c r="N11" s="780"/>
    </row>
    <row r="12" spans="2:17">
      <c r="B12" s="401">
        <f t="shared" ref="B12:B17" si="2">B11+1</f>
        <v>5</v>
      </c>
      <c r="C12" s="404" t="s">
        <v>88</v>
      </c>
      <c r="D12" s="867"/>
      <c r="E12" s="1118">
        <f>SUM(E13:E16)</f>
        <v>0</v>
      </c>
      <c r="F12" s="423">
        <f>SUM(F13:F16)</f>
        <v>0</v>
      </c>
      <c r="G12" s="423">
        <f>SUM(G13:G16)</f>
        <v>0</v>
      </c>
      <c r="H12" s="423">
        <f>SUM(H13:H16)</f>
        <v>0</v>
      </c>
      <c r="I12" s="422">
        <f t="shared" si="0"/>
        <v>0</v>
      </c>
      <c r="N12" s="780"/>
    </row>
    <row r="13" spans="2:17" ht="13.5" customHeight="1">
      <c r="B13" s="401">
        <f t="shared" si="2"/>
        <v>6</v>
      </c>
      <c r="C13" s="405" t="s">
        <v>89</v>
      </c>
      <c r="D13" s="417"/>
      <c r="E13" s="1118">
        <f>F13+G13</f>
        <v>0</v>
      </c>
      <c r="F13" s="426"/>
      <c r="G13" s="425"/>
      <c r="H13" s="425"/>
      <c r="I13" s="422">
        <f t="shared" si="0"/>
        <v>0</v>
      </c>
      <c r="N13" s="780"/>
    </row>
    <row r="14" spans="2:17" ht="13.5" customHeight="1">
      <c r="B14" s="401">
        <f t="shared" si="2"/>
        <v>7</v>
      </c>
      <c r="C14" s="405" t="s">
        <v>90</v>
      </c>
      <c r="D14" s="417"/>
      <c r="E14" s="1118">
        <f>F14+G14</f>
        <v>0</v>
      </c>
      <c r="F14" s="426"/>
      <c r="G14" s="425"/>
      <c r="H14" s="425"/>
      <c r="I14" s="422">
        <f t="shared" si="0"/>
        <v>0</v>
      </c>
      <c r="N14" s="780"/>
    </row>
    <row r="15" spans="2:17">
      <c r="B15" s="401">
        <f t="shared" si="2"/>
        <v>8</v>
      </c>
      <c r="C15" s="405" t="s">
        <v>91</v>
      </c>
      <c r="D15" s="417"/>
      <c r="E15" s="1118">
        <f>F15+G15</f>
        <v>0</v>
      </c>
      <c r="F15" s="426"/>
      <c r="G15" s="425"/>
      <c r="H15" s="425"/>
      <c r="I15" s="422">
        <f t="shared" si="0"/>
        <v>0</v>
      </c>
      <c r="N15" s="780"/>
    </row>
    <row r="16" spans="2:17">
      <c r="B16" s="401">
        <f t="shared" si="2"/>
        <v>9</v>
      </c>
      <c r="C16" s="405" t="s">
        <v>92</v>
      </c>
      <c r="D16" s="417"/>
      <c r="E16" s="1118">
        <f>F16+G16</f>
        <v>0</v>
      </c>
      <c r="F16" s="426"/>
      <c r="G16" s="425"/>
      <c r="H16" s="425"/>
      <c r="I16" s="422">
        <f t="shared" si="0"/>
        <v>0</v>
      </c>
      <c r="N16" s="780"/>
    </row>
    <row r="17" spans="2:14">
      <c r="B17" s="401">
        <f t="shared" si="2"/>
        <v>10</v>
      </c>
      <c r="C17" s="404" t="s">
        <v>93</v>
      </c>
      <c r="D17" s="867"/>
      <c r="E17" s="1118">
        <f>E18+E21+E24+E25+E26+E29+E32+E35+E36+E39+E40+E43+E44</f>
        <v>0</v>
      </c>
      <c r="F17" s="423">
        <f>F18+F21+F24+F25+F26+F29+F32+F35+F36+F39+F40+F43+F44</f>
        <v>0</v>
      </c>
      <c r="G17" s="423">
        <f>G18+G21+G24+G25+G26+G29+G32+G35+G36+G39+G40+G43+G44</f>
        <v>0</v>
      </c>
      <c r="H17" s="423">
        <f>H18+H21+H24+H25+H26+H29+H32+H35+H36+H39+H40+H43+H44</f>
        <v>0</v>
      </c>
      <c r="I17" s="423">
        <f t="shared" si="0"/>
        <v>0</v>
      </c>
      <c r="N17" s="780"/>
    </row>
    <row r="18" spans="2:14">
      <c r="B18" s="401">
        <f t="shared" si="1"/>
        <v>11</v>
      </c>
      <c r="C18" s="405" t="s">
        <v>94</v>
      </c>
      <c r="D18" s="417"/>
      <c r="E18" s="1118">
        <f>SUM(E19:E20)</f>
        <v>0</v>
      </c>
      <c r="F18" s="423">
        <f>SUM(F19:F20)</f>
        <v>0</v>
      </c>
      <c r="G18" s="423">
        <f>SUM(G19:G20)</f>
        <v>0</v>
      </c>
      <c r="H18" s="423">
        <f>SUM(H19:H20)</f>
        <v>0</v>
      </c>
      <c r="I18" s="422">
        <f t="shared" si="0"/>
        <v>0</v>
      </c>
      <c r="N18" s="780"/>
    </row>
    <row r="19" spans="2:14">
      <c r="B19" s="401">
        <f t="shared" si="1"/>
        <v>12</v>
      </c>
      <c r="C19" s="783" t="s">
        <v>290</v>
      </c>
      <c r="D19" s="417"/>
      <c r="E19" s="1118">
        <f>F19+G19</f>
        <v>0</v>
      </c>
      <c r="F19" s="426"/>
      <c r="G19" s="426"/>
      <c r="H19" s="426"/>
      <c r="I19" s="422">
        <f t="shared" si="0"/>
        <v>0</v>
      </c>
      <c r="N19" s="780"/>
    </row>
    <row r="20" spans="2:14">
      <c r="B20" s="401">
        <f t="shared" si="1"/>
        <v>13</v>
      </c>
      <c r="C20" s="783" t="s">
        <v>291</v>
      </c>
      <c r="D20" s="417"/>
      <c r="E20" s="1118">
        <f>F20+G20</f>
        <v>0</v>
      </c>
      <c r="F20" s="426"/>
      <c r="G20" s="426"/>
      <c r="H20" s="426"/>
      <c r="I20" s="422">
        <f t="shared" si="0"/>
        <v>0</v>
      </c>
      <c r="N20" s="780"/>
    </row>
    <row r="21" spans="2:14">
      <c r="B21" s="401">
        <f t="shared" si="1"/>
        <v>14</v>
      </c>
      <c r="C21" s="405" t="s">
        <v>344</v>
      </c>
      <c r="D21" s="417"/>
      <c r="E21" s="1118">
        <f>SUM(E22:E23)</f>
        <v>0</v>
      </c>
      <c r="F21" s="423">
        <f>SUM(F22:F23)</f>
        <v>0</v>
      </c>
      <c r="G21" s="423">
        <f>SUM(G22:G23)</f>
        <v>0</v>
      </c>
      <c r="H21" s="423">
        <f>SUM(H22:H23)</f>
        <v>0</v>
      </c>
      <c r="I21" s="422">
        <f t="shared" si="0"/>
        <v>0</v>
      </c>
      <c r="N21" s="780"/>
    </row>
    <row r="22" spans="2:14">
      <c r="B22" s="401">
        <f t="shared" si="1"/>
        <v>15</v>
      </c>
      <c r="C22" s="783" t="s">
        <v>290</v>
      </c>
      <c r="D22" s="417"/>
      <c r="E22" s="1118">
        <f>F22+G22</f>
        <v>0</v>
      </c>
      <c r="F22" s="426"/>
      <c r="G22" s="426"/>
      <c r="H22" s="426"/>
      <c r="I22" s="422">
        <f t="shared" si="0"/>
        <v>0</v>
      </c>
      <c r="N22" s="780"/>
    </row>
    <row r="23" spans="2:14">
      <c r="B23" s="401">
        <f t="shared" si="1"/>
        <v>16</v>
      </c>
      <c r="C23" s="783" t="s">
        <v>291</v>
      </c>
      <c r="D23" s="417"/>
      <c r="E23" s="1118">
        <f>F23+G23</f>
        <v>0</v>
      </c>
      <c r="F23" s="426"/>
      <c r="G23" s="426"/>
      <c r="H23" s="426"/>
      <c r="I23" s="422">
        <f t="shared" si="0"/>
        <v>0</v>
      </c>
      <c r="N23" s="780"/>
    </row>
    <row r="24" spans="2:14">
      <c r="B24" s="401">
        <f t="shared" si="1"/>
        <v>17</v>
      </c>
      <c r="C24" s="405" t="s">
        <v>292</v>
      </c>
      <c r="D24" s="417"/>
      <c r="E24" s="1118">
        <f>F24+G24</f>
        <v>0</v>
      </c>
      <c r="F24" s="426"/>
      <c r="G24" s="426"/>
      <c r="H24" s="426"/>
      <c r="I24" s="422">
        <f t="shared" si="0"/>
        <v>0</v>
      </c>
      <c r="N24" s="780"/>
    </row>
    <row r="25" spans="2:14">
      <c r="B25" s="401">
        <f t="shared" si="1"/>
        <v>18</v>
      </c>
      <c r="C25" s="405" t="s">
        <v>293</v>
      </c>
      <c r="D25" s="417"/>
      <c r="E25" s="1118">
        <f>F25+G25</f>
        <v>0</v>
      </c>
      <c r="F25" s="426"/>
      <c r="G25" s="426"/>
      <c r="H25" s="426"/>
      <c r="I25" s="422">
        <f t="shared" si="0"/>
        <v>0</v>
      </c>
      <c r="N25" s="780"/>
    </row>
    <row r="26" spans="2:14">
      <c r="B26" s="401">
        <f t="shared" si="1"/>
        <v>19</v>
      </c>
      <c r="C26" s="405" t="s">
        <v>294</v>
      </c>
      <c r="D26" s="417"/>
      <c r="E26" s="1118">
        <f>SUM(E27:E28)</f>
        <v>0</v>
      </c>
      <c r="F26" s="423">
        <f>SUM(F27:F28)</f>
        <v>0</v>
      </c>
      <c r="G26" s="423">
        <f>SUM(G27:G28)</f>
        <v>0</v>
      </c>
      <c r="H26" s="423">
        <f>SUM(H27:H28)</f>
        <v>0</v>
      </c>
      <c r="I26" s="422">
        <f t="shared" si="0"/>
        <v>0</v>
      </c>
      <c r="K26" s="862"/>
      <c r="N26" s="780"/>
    </row>
    <row r="27" spans="2:14">
      <c r="B27" s="401">
        <f t="shared" si="1"/>
        <v>20</v>
      </c>
      <c r="C27" s="783" t="s">
        <v>290</v>
      </c>
      <c r="D27" s="417"/>
      <c r="E27" s="1118">
        <f>F27+G27</f>
        <v>0</v>
      </c>
      <c r="F27" s="426"/>
      <c r="G27" s="426"/>
      <c r="H27" s="426"/>
      <c r="I27" s="422">
        <f t="shared" si="0"/>
        <v>0</v>
      </c>
      <c r="K27" s="862"/>
      <c r="N27" s="780"/>
    </row>
    <row r="28" spans="2:14">
      <c r="B28" s="401">
        <f t="shared" si="1"/>
        <v>21</v>
      </c>
      <c r="C28" s="783" t="s">
        <v>291</v>
      </c>
      <c r="D28" s="417"/>
      <c r="E28" s="1118">
        <f>F28+G28</f>
        <v>0</v>
      </c>
      <c r="F28" s="426"/>
      <c r="G28" s="426"/>
      <c r="H28" s="426"/>
      <c r="I28" s="422">
        <f t="shared" si="0"/>
        <v>0</v>
      </c>
      <c r="N28" s="780"/>
    </row>
    <row r="29" spans="2:14">
      <c r="B29" s="401">
        <f t="shared" si="1"/>
        <v>22</v>
      </c>
      <c r="C29" s="405" t="s">
        <v>95</v>
      </c>
      <c r="D29" s="417"/>
      <c r="E29" s="1118">
        <f>SUM(E30:E31)</f>
        <v>0</v>
      </c>
      <c r="F29" s="423">
        <f>SUM(F30:F31)</f>
        <v>0</v>
      </c>
      <c r="G29" s="423">
        <f>SUM(G30:G31)</f>
        <v>0</v>
      </c>
      <c r="H29" s="423">
        <f>SUM(H30:H31)</f>
        <v>0</v>
      </c>
      <c r="I29" s="422">
        <f t="shared" si="0"/>
        <v>0</v>
      </c>
      <c r="N29" s="780"/>
    </row>
    <row r="30" spans="2:14">
      <c r="B30" s="401">
        <f t="shared" si="1"/>
        <v>23</v>
      </c>
      <c r="C30" s="783" t="s">
        <v>290</v>
      </c>
      <c r="D30" s="417"/>
      <c r="E30" s="1118">
        <f>F30+G30</f>
        <v>0</v>
      </c>
      <c r="F30" s="426"/>
      <c r="G30" s="426"/>
      <c r="H30" s="426"/>
      <c r="I30" s="424">
        <f t="shared" si="0"/>
        <v>0</v>
      </c>
      <c r="N30" s="780"/>
    </row>
    <row r="31" spans="2:14">
      <c r="B31" s="401">
        <f t="shared" si="1"/>
        <v>24</v>
      </c>
      <c r="C31" s="783" t="s">
        <v>291</v>
      </c>
      <c r="D31" s="417"/>
      <c r="E31" s="1118">
        <f>F31+G31</f>
        <v>0</v>
      </c>
      <c r="F31" s="426"/>
      <c r="G31" s="426"/>
      <c r="H31" s="426"/>
      <c r="I31" s="422">
        <f t="shared" si="0"/>
        <v>0</v>
      </c>
      <c r="N31" s="780"/>
    </row>
    <row r="32" spans="2:14">
      <c r="B32" s="401">
        <f t="shared" si="1"/>
        <v>25</v>
      </c>
      <c r="C32" s="405" t="s">
        <v>96</v>
      </c>
      <c r="D32" s="417"/>
      <c r="E32" s="1118">
        <f>SUM(E33:E34)</f>
        <v>0</v>
      </c>
      <c r="F32" s="423">
        <f>SUM(F33:F34)</f>
        <v>0</v>
      </c>
      <c r="G32" s="423">
        <f>SUM(G33:G34)</f>
        <v>0</v>
      </c>
      <c r="H32" s="423">
        <f>SUM(H33:H34)</f>
        <v>0</v>
      </c>
      <c r="I32" s="422">
        <f t="shared" si="0"/>
        <v>0</v>
      </c>
      <c r="N32" s="780"/>
    </row>
    <row r="33" spans="2:14">
      <c r="B33" s="401">
        <f t="shared" si="1"/>
        <v>26</v>
      </c>
      <c r="C33" s="783" t="s">
        <v>290</v>
      </c>
      <c r="D33" s="417"/>
      <c r="E33" s="1356">
        <f>F33+G33</f>
        <v>0</v>
      </c>
      <c r="F33" s="425"/>
      <c r="G33" s="425"/>
      <c r="H33" s="426"/>
      <c r="I33" s="422">
        <f t="shared" si="0"/>
        <v>0</v>
      </c>
      <c r="N33" s="780"/>
    </row>
    <row r="34" spans="2:14">
      <c r="B34" s="401">
        <f t="shared" si="1"/>
        <v>27</v>
      </c>
      <c r="C34" s="783" t="s">
        <v>291</v>
      </c>
      <c r="D34" s="417"/>
      <c r="E34" s="1356">
        <f>F34+G34</f>
        <v>0</v>
      </c>
      <c r="F34" s="425"/>
      <c r="G34" s="425"/>
      <c r="H34" s="426"/>
      <c r="I34" s="422">
        <f t="shared" si="0"/>
        <v>0</v>
      </c>
      <c r="N34" s="780"/>
    </row>
    <row r="35" spans="2:14">
      <c r="B35" s="401">
        <f t="shared" si="1"/>
        <v>28</v>
      </c>
      <c r="C35" s="405" t="s">
        <v>219</v>
      </c>
      <c r="D35" s="417"/>
      <c r="E35" s="1118">
        <f>F35+G35</f>
        <v>0</v>
      </c>
      <c r="F35" s="426"/>
      <c r="G35" s="426"/>
      <c r="H35" s="426"/>
      <c r="I35" s="422">
        <f t="shared" si="0"/>
        <v>0</v>
      </c>
    </row>
    <row r="36" spans="2:14">
      <c r="B36" s="401">
        <f t="shared" si="1"/>
        <v>29</v>
      </c>
      <c r="C36" s="405" t="s">
        <v>220</v>
      </c>
      <c r="D36" s="417"/>
      <c r="E36" s="1118">
        <f>SUM(E37:E38)</f>
        <v>0</v>
      </c>
      <c r="F36" s="423">
        <f>SUM(F37:F38)</f>
        <v>0</v>
      </c>
      <c r="G36" s="423">
        <f>SUM(G37:G38)</f>
        <v>0</v>
      </c>
      <c r="H36" s="423">
        <f>SUM(H37:H38)</f>
        <v>0</v>
      </c>
      <c r="I36" s="422">
        <f t="shared" si="0"/>
        <v>0</v>
      </c>
    </row>
    <row r="37" spans="2:14">
      <c r="B37" s="401">
        <f t="shared" si="1"/>
        <v>30</v>
      </c>
      <c r="C37" s="783" t="s">
        <v>290</v>
      </c>
      <c r="D37" s="417"/>
      <c r="E37" s="1118">
        <f>F37+G37</f>
        <v>0</v>
      </c>
      <c r="F37" s="426"/>
      <c r="G37" s="426"/>
      <c r="H37" s="426"/>
      <c r="I37" s="422">
        <f t="shared" si="0"/>
        <v>0</v>
      </c>
      <c r="L37" s="869"/>
    </row>
    <row r="38" spans="2:14">
      <c r="B38" s="401">
        <f t="shared" si="1"/>
        <v>31</v>
      </c>
      <c r="C38" s="783" t="s">
        <v>291</v>
      </c>
      <c r="D38" s="417"/>
      <c r="E38" s="1118">
        <f>F38+G38</f>
        <v>0</v>
      </c>
      <c r="F38" s="426"/>
      <c r="G38" s="426"/>
      <c r="H38" s="426"/>
      <c r="I38" s="422">
        <f t="shared" si="0"/>
        <v>0</v>
      </c>
    </row>
    <row r="39" spans="2:14">
      <c r="B39" s="401">
        <f t="shared" si="1"/>
        <v>32</v>
      </c>
      <c r="C39" s="405" t="s">
        <v>221</v>
      </c>
      <c r="D39" s="417"/>
      <c r="E39" s="1118">
        <f>F39+G39</f>
        <v>0</v>
      </c>
      <c r="F39" s="426"/>
      <c r="G39" s="426"/>
      <c r="H39" s="426"/>
      <c r="I39" s="422">
        <f t="shared" si="0"/>
        <v>0</v>
      </c>
    </row>
    <row r="40" spans="2:14">
      <c r="B40" s="401">
        <f t="shared" si="1"/>
        <v>33</v>
      </c>
      <c r="C40" s="405" t="s">
        <v>222</v>
      </c>
      <c r="D40" s="417"/>
      <c r="E40" s="1118">
        <f>SUM(E41:E42)</f>
        <v>0</v>
      </c>
      <c r="F40" s="423">
        <f>SUM(F41:F42)</f>
        <v>0</v>
      </c>
      <c r="G40" s="423">
        <f>SUM(G41:G42)</f>
        <v>0</v>
      </c>
      <c r="H40" s="423">
        <f>SUM(H41:H42)</f>
        <v>0</v>
      </c>
      <c r="I40" s="422">
        <f t="shared" si="0"/>
        <v>0</v>
      </c>
    </row>
    <row r="41" spans="2:14">
      <c r="B41" s="401">
        <f t="shared" si="1"/>
        <v>34</v>
      </c>
      <c r="C41" s="429" t="s">
        <v>223</v>
      </c>
      <c r="D41" s="417"/>
      <c r="E41" s="1118">
        <f>F41+G41</f>
        <v>0</v>
      </c>
      <c r="F41" s="425"/>
      <c r="G41" s="425"/>
      <c r="H41" s="425"/>
      <c r="I41" s="422">
        <f t="shared" si="0"/>
        <v>0</v>
      </c>
    </row>
    <row r="42" spans="2:14">
      <c r="B42" s="401">
        <f t="shared" si="1"/>
        <v>35</v>
      </c>
      <c r="C42" s="430" t="s">
        <v>224</v>
      </c>
      <c r="D42" s="868"/>
      <c r="E42" s="1357">
        <f>F42+G42</f>
        <v>0</v>
      </c>
      <c r="F42" s="425"/>
      <c r="G42" s="425"/>
      <c r="H42" s="425"/>
      <c r="I42" s="424">
        <f t="shared" si="0"/>
        <v>0</v>
      </c>
    </row>
    <row r="43" spans="2:14">
      <c r="B43" s="401">
        <f t="shared" si="1"/>
        <v>36</v>
      </c>
      <c r="C43" s="405" t="s">
        <v>225</v>
      </c>
      <c r="D43" s="417"/>
      <c r="E43" s="1118">
        <f>F43+G43</f>
        <v>0</v>
      </c>
      <c r="F43" s="425"/>
      <c r="G43" s="425"/>
      <c r="H43" s="425"/>
      <c r="I43" s="422">
        <f t="shared" si="0"/>
        <v>0</v>
      </c>
    </row>
    <row r="44" spans="2:14">
      <c r="B44" s="401">
        <f t="shared" si="1"/>
        <v>37</v>
      </c>
      <c r="C44" s="405" t="s">
        <v>97</v>
      </c>
      <c r="D44" s="417"/>
      <c r="E44" s="1118">
        <f>SUM(E45:E46)</f>
        <v>0</v>
      </c>
      <c r="F44" s="423">
        <f>SUM(F45:F46)</f>
        <v>0</v>
      </c>
      <c r="G44" s="423">
        <f>SUM(G45:G46)</f>
        <v>0</v>
      </c>
      <c r="H44" s="423">
        <f>SUM(H45:H46)</f>
        <v>0</v>
      </c>
      <c r="I44" s="422">
        <f t="shared" si="0"/>
        <v>0</v>
      </c>
    </row>
    <row r="45" spans="2:14">
      <c r="B45" s="401">
        <f t="shared" si="1"/>
        <v>38</v>
      </c>
      <c r="C45" s="783" t="s">
        <v>290</v>
      </c>
      <c r="D45" s="417"/>
      <c r="E45" s="1118">
        <f>F45+G45</f>
        <v>0</v>
      </c>
      <c r="F45" s="426"/>
      <c r="G45" s="426"/>
      <c r="H45" s="426"/>
      <c r="I45" s="422">
        <f>G45-H45</f>
        <v>0</v>
      </c>
    </row>
    <row r="46" spans="2:14">
      <c r="B46" s="401">
        <f t="shared" si="1"/>
        <v>39</v>
      </c>
      <c r="C46" s="783" t="s">
        <v>291</v>
      </c>
      <c r="D46" s="417"/>
      <c r="E46" s="1118">
        <f>F46+G46</f>
        <v>0</v>
      </c>
      <c r="F46" s="426"/>
      <c r="G46" s="426"/>
      <c r="H46" s="426"/>
      <c r="I46" s="422">
        <f t="shared" si="0"/>
        <v>0</v>
      </c>
    </row>
    <row r="47" spans="2:14">
      <c r="B47" s="401">
        <f t="shared" si="1"/>
        <v>40</v>
      </c>
      <c r="C47" s="412" t="s">
        <v>80</v>
      </c>
      <c r="D47" s="406"/>
      <c r="E47" s="1118">
        <f>F47+G47</f>
        <v>0</v>
      </c>
      <c r="F47" s="426"/>
      <c r="G47" s="426"/>
      <c r="H47" s="426"/>
      <c r="I47" s="422">
        <f t="shared" si="0"/>
        <v>0</v>
      </c>
    </row>
    <row r="48" spans="2:14">
      <c r="B48" s="401">
        <f t="shared" si="1"/>
        <v>41</v>
      </c>
      <c r="C48" s="412" t="s">
        <v>81</v>
      </c>
      <c r="D48" s="406"/>
      <c r="E48" s="1118">
        <f>F48+G48</f>
        <v>0</v>
      </c>
      <c r="F48" s="426"/>
      <c r="G48" s="426"/>
      <c r="H48" s="426"/>
      <c r="I48" s="422">
        <f t="shared" si="0"/>
        <v>0</v>
      </c>
    </row>
    <row r="49" spans="2:10">
      <c r="B49" s="401">
        <f t="shared" si="1"/>
        <v>42</v>
      </c>
      <c r="C49" s="402" t="s">
        <v>98</v>
      </c>
      <c r="D49" s="403"/>
      <c r="E49" s="1118">
        <f>SUM(E50:E51)</f>
        <v>0</v>
      </c>
      <c r="F49" s="423">
        <f>SUM(F50:F51)</f>
        <v>0</v>
      </c>
      <c r="G49" s="423">
        <f>SUM(G50:G51)</f>
        <v>0</v>
      </c>
      <c r="H49" s="423">
        <f>SUM(H50:H51)</f>
        <v>0</v>
      </c>
      <c r="I49" s="422">
        <f t="shared" si="0"/>
        <v>0</v>
      </c>
    </row>
    <row r="50" spans="2:10">
      <c r="B50" s="401">
        <f t="shared" si="1"/>
        <v>43</v>
      </c>
      <c r="C50" s="402" t="s">
        <v>99</v>
      </c>
      <c r="D50" s="403"/>
      <c r="E50" s="1118">
        <f>F50+G50</f>
        <v>0</v>
      </c>
      <c r="F50" s="1103"/>
      <c r="G50" s="425"/>
      <c r="H50" s="425"/>
      <c r="I50" s="422">
        <f t="shared" si="0"/>
        <v>0</v>
      </c>
    </row>
    <row r="51" spans="2:10">
      <c r="B51" s="401">
        <f t="shared" si="1"/>
        <v>44</v>
      </c>
      <c r="C51" s="402" t="s">
        <v>301</v>
      </c>
      <c r="D51" s="403"/>
      <c r="E51" s="1118">
        <f>SUM(E52:E53)</f>
        <v>0</v>
      </c>
      <c r="F51" s="423">
        <f>SUM(F52:F53)</f>
        <v>0</v>
      </c>
      <c r="G51" s="423">
        <f>SUM(G52:G53)</f>
        <v>0</v>
      </c>
      <c r="H51" s="423">
        <f>SUM(H52:H53)</f>
        <v>0</v>
      </c>
      <c r="I51" s="422">
        <f t="shared" si="0"/>
        <v>0</v>
      </c>
    </row>
    <row r="52" spans="2:10">
      <c r="B52" s="401">
        <f t="shared" si="1"/>
        <v>45</v>
      </c>
      <c r="C52" s="405" t="s">
        <v>286</v>
      </c>
      <c r="D52" s="403"/>
      <c r="E52" s="1118">
        <f>F52+G52</f>
        <v>0</v>
      </c>
      <c r="F52" s="1103"/>
      <c r="G52" s="425"/>
      <c r="H52" s="425"/>
      <c r="I52" s="422">
        <f t="shared" si="0"/>
        <v>0</v>
      </c>
    </row>
    <row r="53" spans="2:10">
      <c r="B53" s="401">
        <f t="shared" si="1"/>
        <v>46</v>
      </c>
      <c r="C53" s="405" t="s">
        <v>287</v>
      </c>
      <c r="D53" s="403"/>
      <c r="E53" s="1118">
        <f>F53+G53</f>
        <v>0</v>
      </c>
      <c r="F53" s="1103"/>
      <c r="G53" s="425"/>
      <c r="H53" s="425"/>
      <c r="I53" s="422">
        <f t="shared" si="0"/>
        <v>0</v>
      </c>
    </row>
    <row r="54" spans="2:10">
      <c r="B54" s="401">
        <f t="shared" si="1"/>
        <v>47</v>
      </c>
      <c r="C54" s="402" t="s">
        <v>288</v>
      </c>
      <c r="D54" s="403"/>
      <c r="E54" s="1118">
        <f>SUM(E55,E59)</f>
        <v>0</v>
      </c>
      <c r="F54" s="423">
        <f>SUM(F55,F59)</f>
        <v>0</v>
      </c>
      <c r="G54" s="423">
        <f>SUM(G55,G59)</f>
        <v>0</v>
      </c>
      <c r="H54" s="423">
        <f>SUM(H55,H59)</f>
        <v>0</v>
      </c>
      <c r="I54" s="422">
        <f t="shared" si="0"/>
        <v>0</v>
      </c>
    </row>
    <row r="55" spans="2:10">
      <c r="B55" s="401">
        <f t="shared" si="1"/>
        <v>48</v>
      </c>
      <c r="C55" s="404" t="s">
        <v>302</v>
      </c>
      <c r="D55" s="403"/>
      <c r="E55" s="1118">
        <f>SUM(E56:E58)</f>
        <v>0</v>
      </c>
      <c r="F55" s="423">
        <f>SUM(F56:F58)</f>
        <v>0</v>
      </c>
      <c r="G55" s="423">
        <f>SUM(G56:G58)</f>
        <v>0</v>
      </c>
      <c r="H55" s="423">
        <f>SUM(H56:H58)</f>
        <v>0</v>
      </c>
      <c r="I55" s="422">
        <f t="shared" si="0"/>
        <v>0</v>
      </c>
    </row>
    <row r="56" spans="2:10">
      <c r="B56" s="401">
        <f t="shared" si="1"/>
        <v>49</v>
      </c>
      <c r="C56" s="405" t="s">
        <v>303</v>
      </c>
      <c r="D56" s="403"/>
      <c r="E56" s="1118">
        <f>F56+G56</f>
        <v>0</v>
      </c>
      <c r="F56" s="1103"/>
      <c r="G56" s="425"/>
      <c r="H56" s="425"/>
      <c r="I56" s="422">
        <f t="shared" si="0"/>
        <v>0</v>
      </c>
    </row>
    <row r="57" spans="2:10">
      <c r="B57" s="401">
        <f t="shared" si="1"/>
        <v>50</v>
      </c>
      <c r="C57" s="405" t="s">
        <v>305</v>
      </c>
      <c r="D57" s="403"/>
      <c r="E57" s="1118">
        <f>F57+G57</f>
        <v>0</v>
      </c>
      <c r="F57" s="1103"/>
      <c r="G57" s="425"/>
      <c r="H57" s="425"/>
      <c r="I57" s="422">
        <f t="shared" si="0"/>
        <v>0</v>
      </c>
    </row>
    <row r="58" spans="2:10">
      <c r="B58" s="401">
        <f t="shared" si="1"/>
        <v>51</v>
      </c>
      <c r="C58" s="405" t="s">
        <v>306</v>
      </c>
      <c r="D58" s="403"/>
      <c r="E58" s="1118">
        <f>F58+G58</f>
        <v>0</v>
      </c>
      <c r="F58" s="1103"/>
      <c r="G58" s="425"/>
      <c r="H58" s="425"/>
      <c r="I58" s="422">
        <f t="shared" si="0"/>
        <v>0</v>
      </c>
    </row>
    <row r="59" spans="2:10">
      <c r="B59" s="401">
        <f t="shared" si="1"/>
        <v>52</v>
      </c>
      <c r="C59" s="404" t="s">
        <v>299</v>
      </c>
      <c r="D59" s="403"/>
      <c r="E59" s="1118">
        <f>F59+G59</f>
        <v>0</v>
      </c>
      <c r="F59" s="1103"/>
      <c r="G59" s="426"/>
      <c r="H59" s="426"/>
      <c r="I59" s="422">
        <f t="shared" si="0"/>
        <v>0</v>
      </c>
    </row>
    <row r="60" spans="2:10">
      <c r="B60" s="401">
        <f t="shared" si="1"/>
        <v>53</v>
      </c>
      <c r="C60" s="402" t="s">
        <v>101</v>
      </c>
      <c r="D60" s="403"/>
      <c r="E60" s="1118">
        <f>SUM(E61:E64)</f>
        <v>0</v>
      </c>
      <c r="F60" s="423">
        <f>SUM(F61:F64)</f>
        <v>0</v>
      </c>
      <c r="G60" s="423">
        <f>SUM(G61:G64)</f>
        <v>0</v>
      </c>
      <c r="H60" s="423">
        <f>SUM(H61:H64)</f>
        <v>0</v>
      </c>
      <c r="I60" s="422">
        <f t="shared" si="0"/>
        <v>0</v>
      </c>
    </row>
    <row r="61" spans="2:10">
      <c r="B61" s="401">
        <f t="shared" si="1"/>
        <v>54</v>
      </c>
      <c r="C61" s="408" t="s">
        <v>105</v>
      </c>
      <c r="D61" s="409"/>
      <c r="E61" s="1119">
        <f t="shared" ref="E61:E68" si="3">F61+G61</f>
        <v>0</v>
      </c>
      <c r="F61" s="427"/>
      <c r="G61" s="427"/>
      <c r="H61" s="427"/>
      <c r="I61" s="422">
        <f t="shared" si="0"/>
        <v>0</v>
      </c>
      <c r="J61" s="864"/>
    </row>
    <row r="62" spans="2:10">
      <c r="B62" s="401">
        <f t="shared" si="1"/>
        <v>55</v>
      </c>
      <c r="C62" s="408" t="s">
        <v>100</v>
      </c>
      <c r="D62" s="409"/>
      <c r="E62" s="1119">
        <f t="shared" si="3"/>
        <v>0</v>
      </c>
      <c r="F62" s="427"/>
      <c r="G62" s="427"/>
      <c r="H62" s="427"/>
      <c r="I62" s="422">
        <f t="shared" si="0"/>
        <v>0</v>
      </c>
    </row>
    <row r="63" spans="2:10">
      <c r="B63" s="401">
        <f t="shared" si="1"/>
        <v>56</v>
      </c>
      <c r="C63" s="404" t="s">
        <v>297</v>
      </c>
      <c r="D63" s="409"/>
      <c r="E63" s="1119">
        <f t="shared" si="3"/>
        <v>0</v>
      </c>
      <c r="F63" s="427"/>
      <c r="G63" s="427"/>
      <c r="H63" s="427"/>
      <c r="I63" s="422">
        <f t="shared" si="0"/>
        <v>0</v>
      </c>
    </row>
    <row r="64" spans="2:10">
      <c r="B64" s="1155">
        <f t="shared" si="1"/>
        <v>57</v>
      </c>
      <c r="C64" s="408" t="s">
        <v>289</v>
      </c>
      <c r="D64" s="409"/>
      <c r="E64" s="1119">
        <f t="shared" si="3"/>
        <v>0</v>
      </c>
      <c r="F64" s="423">
        <f>SUM(F65:F68)</f>
        <v>0</v>
      </c>
      <c r="G64" s="423">
        <f>SUM(G65:G68)</f>
        <v>0</v>
      </c>
      <c r="H64" s="423">
        <f>SUM(H65:H68)</f>
        <v>0</v>
      </c>
      <c r="I64" s="1119">
        <f t="shared" si="0"/>
        <v>0</v>
      </c>
    </row>
    <row r="65" spans="2:10">
      <c r="B65" s="1155">
        <f t="shared" si="1"/>
        <v>58</v>
      </c>
      <c r="C65" s="405" t="s">
        <v>345</v>
      </c>
      <c r="D65" s="1161"/>
      <c r="E65" s="1119">
        <f t="shared" si="3"/>
        <v>0</v>
      </c>
      <c r="F65" s="1160"/>
      <c r="G65" s="1160"/>
      <c r="H65" s="1160"/>
      <c r="I65" s="1119">
        <f t="shared" si="0"/>
        <v>0</v>
      </c>
    </row>
    <row r="66" spans="2:10">
      <c r="B66" s="1155">
        <f t="shared" si="1"/>
        <v>59</v>
      </c>
      <c r="C66" s="405" t="s">
        <v>346</v>
      </c>
      <c r="D66" s="1161"/>
      <c r="E66" s="1119">
        <f t="shared" si="3"/>
        <v>0</v>
      </c>
      <c r="F66" s="1160"/>
      <c r="G66" s="1160"/>
      <c r="H66" s="1160"/>
      <c r="I66" s="1119">
        <f t="shared" si="0"/>
        <v>0</v>
      </c>
    </row>
    <row r="67" spans="2:10">
      <c r="B67" s="1155">
        <f t="shared" si="1"/>
        <v>60</v>
      </c>
      <c r="C67" s="405" t="s">
        <v>347</v>
      </c>
      <c r="D67" s="1161"/>
      <c r="E67" s="1119">
        <f t="shared" si="3"/>
        <v>0</v>
      </c>
      <c r="F67" s="1160"/>
      <c r="G67" s="1160"/>
      <c r="H67" s="1160"/>
      <c r="I67" s="1119">
        <f t="shared" si="0"/>
        <v>0</v>
      </c>
    </row>
    <row r="68" spans="2:10">
      <c r="B68" s="401">
        <f t="shared" si="1"/>
        <v>61</v>
      </c>
      <c r="C68" s="405" t="s">
        <v>348</v>
      </c>
      <c r="D68" s="1161"/>
      <c r="E68" s="1118">
        <f t="shared" si="3"/>
        <v>0</v>
      </c>
      <c r="F68" s="1160"/>
      <c r="G68" s="1160"/>
      <c r="H68" s="1160"/>
      <c r="I68" s="422">
        <f t="shared" si="0"/>
        <v>0</v>
      </c>
    </row>
    <row r="69" spans="2:10" ht="13.5" thickBot="1">
      <c r="B69" s="1156">
        <f t="shared" si="1"/>
        <v>62</v>
      </c>
      <c r="C69" s="1157" t="s">
        <v>349</v>
      </c>
      <c r="D69" s="1158"/>
      <c r="E69" s="1159">
        <f>E70+E71+E72</f>
        <v>0</v>
      </c>
      <c r="F69" s="1159">
        <f>F71</f>
        <v>0</v>
      </c>
      <c r="G69" s="1159">
        <f>G71</f>
        <v>0</v>
      </c>
      <c r="H69" s="1159">
        <f>H71</f>
        <v>0</v>
      </c>
      <c r="I69" s="1159">
        <f t="shared" si="0"/>
        <v>0</v>
      </c>
    </row>
    <row r="70" spans="2:10">
      <c r="B70" s="71">
        <f t="shared" si="1"/>
        <v>63</v>
      </c>
      <c r="C70" s="72" t="s">
        <v>102</v>
      </c>
      <c r="D70" s="1094"/>
      <c r="E70" s="1381"/>
      <c r="F70" s="1164" t="s">
        <v>49</v>
      </c>
      <c r="G70" s="1380" t="s">
        <v>49</v>
      </c>
      <c r="H70" s="1166" t="s">
        <v>49</v>
      </c>
      <c r="I70" s="1346" t="s">
        <v>49</v>
      </c>
    </row>
    <row r="71" spans="2:10">
      <c r="B71" s="71">
        <f t="shared" si="1"/>
        <v>64</v>
      </c>
      <c r="C71" s="72" t="s">
        <v>295</v>
      </c>
      <c r="D71" s="72"/>
      <c r="E71" s="1120">
        <f>F71+G71</f>
        <v>0</v>
      </c>
      <c r="F71" s="1160"/>
      <c r="G71" s="1160"/>
      <c r="H71" s="1160"/>
      <c r="I71" s="424">
        <f t="shared" si="0"/>
        <v>0</v>
      </c>
    </row>
    <row r="72" spans="2:10" ht="14.25" customHeight="1" thickBot="1">
      <c r="B72" s="71">
        <f t="shared" si="1"/>
        <v>65</v>
      </c>
      <c r="C72" s="72" t="s">
        <v>103</v>
      </c>
      <c r="D72" s="72"/>
      <c r="E72" s="1382"/>
      <c r="F72" s="1165" t="s">
        <v>49</v>
      </c>
      <c r="G72" s="1351" t="s">
        <v>49</v>
      </c>
      <c r="H72" s="1167" t="s">
        <v>49</v>
      </c>
      <c r="I72" s="1167" t="s">
        <v>49</v>
      </c>
    </row>
    <row r="73" spans="2:10" ht="17.25" customHeight="1" thickBot="1">
      <c r="B73" s="659" t="s">
        <v>211</v>
      </c>
      <c r="C73" s="660"/>
      <c r="D73" s="660"/>
      <c r="E73" s="1115"/>
      <c r="F73" s="660"/>
      <c r="G73" s="660"/>
      <c r="H73" s="660"/>
      <c r="I73" s="660"/>
    </row>
    <row r="74" spans="2:10" ht="14.25" customHeight="1" thickBot="1">
      <c r="B74" s="64">
        <f>B72+1</f>
        <v>66</v>
      </c>
      <c r="C74" s="70" t="s">
        <v>214</v>
      </c>
      <c r="D74" s="784"/>
      <c r="E74" s="421">
        <f>E8</f>
        <v>0</v>
      </c>
      <c r="F74" s="421">
        <f>F8</f>
        <v>0</v>
      </c>
      <c r="G74" s="421">
        <f>G8</f>
        <v>0</v>
      </c>
      <c r="H74" s="421">
        <f>H8</f>
        <v>0</v>
      </c>
      <c r="I74" s="421">
        <f>I8</f>
        <v>0</v>
      </c>
      <c r="J74" s="870"/>
    </row>
    <row r="75" spans="2:10" ht="14.25" customHeight="1" thickBot="1">
      <c r="B75" s="64">
        <f>B74+1</f>
        <v>67</v>
      </c>
      <c r="C75" s="70" t="s">
        <v>215</v>
      </c>
      <c r="D75" s="784"/>
      <c r="E75" s="68"/>
      <c r="F75" s="1163" t="s">
        <v>49</v>
      </c>
      <c r="G75" s="1347" t="s">
        <v>49</v>
      </c>
      <c r="H75" s="1163" t="s">
        <v>49</v>
      </c>
      <c r="I75" s="1348" t="s">
        <v>49</v>
      </c>
    </row>
    <row r="76" spans="2:10" ht="8.25" customHeight="1" thickBot="1">
      <c r="B76" s="431"/>
      <c r="C76" s="787"/>
      <c r="D76" s="656"/>
      <c r="E76" s="1116"/>
      <c r="F76" s="1098"/>
      <c r="G76" s="656"/>
      <c r="H76" s="651"/>
      <c r="I76" s="656"/>
    </row>
    <row r="77" spans="2:10" ht="14.25" customHeight="1" thickBot="1">
      <c r="B77" s="64">
        <f>B75+1</f>
        <v>68</v>
      </c>
      <c r="C77" s="70" t="s">
        <v>106</v>
      </c>
      <c r="D77" s="784"/>
      <c r="E77" s="421">
        <f>E78</f>
        <v>0</v>
      </c>
      <c r="F77" s="1348" t="s">
        <v>49</v>
      </c>
      <c r="G77" s="1348" t="s">
        <v>49</v>
      </c>
      <c r="H77" s="1348" t="s">
        <v>49</v>
      </c>
      <c r="I77" s="1348" t="s">
        <v>49</v>
      </c>
    </row>
    <row r="78" spans="2:10">
      <c r="B78" s="314">
        <f>B77+1</f>
        <v>69</v>
      </c>
      <c r="C78" s="1383" t="s">
        <v>300</v>
      </c>
      <c r="D78" s="786"/>
      <c r="E78" s="420">
        <f>E79+E80</f>
        <v>0</v>
      </c>
      <c r="F78" s="1104" t="s">
        <v>49</v>
      </c>
      <c r="G78" s="1104" t="s">
        <v>49</v>
      </c>
      <c r="H78" s="1104" t="s">
        <v>49</v>
      </c>
      <c r="I78" s="1104" t="s">
        <v>49</v>
      </c>
    </row>
    <row r="79" spans="2:10">
      <c r="B79" s="71">
        <f>B78+1</f>
        <v>70</v>
      </c>
      <c r="C79" s="1384" t="s">
        <v>107</v>
      </c>
      <c r="D79" s="785"/>
      <c r="E79" s="1160"/>
      <c r="F79" s="1104" t="s">
        <v>49</v>
      </c>
      <c r="G79" s="1349" t="s">
        <v>49</v>
      </c>
      <c r="H79" s="1104" t="s">
        <v>49</v>
      </c>
      <c r="I79" s="1350" t="s">
        <v>49</v>
      </c>
    </row>
    <row r="80" spans="2:10" ht="13.5" thickBot="1">
      <c r="B80" s="73">
        <f>B79+1</f>
        <v>71</v>
      </c>
      <c r="C80" s="1385" t="s">
        <v>108</v>
      </c>
      <c r="D80" s="865"/>
      <c r="E80" s="1386"/>
      <c r="F80" s="1105" t="s">
        <v>49</v>
      </c>
      <c r="G80" s="1165" t="s">
        <v>49</v>
      </c>
      <c r="H80" s="1105" t="s">
        <v>49</v>
      </c>
      <c r="I80" s="1351" t="s">
        <v>49</v>
      </c>
    </row>
    <row r="81" spans="2:9" ht="12" customHeight="1">
      <c r="B81" s="662"/>
      <c r="C81" s="663"/>
      <c r="D81" s="663"/>
      <c r="E81" s="1117"/>
      <c r="F81" s="663"/>
      <c r="G81" s="651"/>
      <c r="H81" s="664"/>
      <c r="I81" s="651"/>
    </row>
    <row r="82" spans="2:9" ht="12" customHeight="1" thickBot="1">
      <c r="B82" s="661"/>
      <c r="C82" s="651"/>
      <c r="D82" s="651"/>
      <c r="E82" s="1114"/>
      <c r="F82" s="651"/>
      <c r="G82" s="651"/>
      <c r="H82" s="651"/>
      <c r="I82" s="651"/>
    </row>
    <row r="83" spans="2:9" ht="12" customHeight="1">
      <c r="B83" s="661"/>
      <c r="C83" s="651"/>
      <c r="F83" s="392" t="s">
        <v>62</v>
      </c>
      <c r="G83" s="393"/>
      <c r="H83" s="392" t="s">
        <v>63</v>
      </c>
      <c r="I83" s="635"/>
    </row>
    <row r="84" spans="2:9" ht="12" customHeight="1">
      <c r="B84" s="661"/>
      <c r="C84" s="651"/>
      <c r="F84" s="394" t="s">
        <v>64</v>
      </c>
      <c r="G84" s="395"/>
      <c r="H84" s="394" t="s">
        <v>64</v>
      </c>
      <c r="I84" s="636"/>
    </row>
    <row r="85" spans="2:9" ht="12" customHeight="1">
      <c r="B85" s="661"/>
      <c r="C85" s="651"/>
      <c r="F85" s="788"/>
      <c r="G85" s="1095"/>
      <c r="H85" s="1106"/>
      <c r="I85" s="639"/>
    </row>
    <row r="86" spans="2:9" ht="12" customHeight="1">
      <c r="B86" s="661"/>
      <c r="C86" s="651"/>
      <c r="F86" s="789"/>
      <c r="G86" s="1096"/>
      <c r="H86" s="1107"/>
      <c r="I86" s="639"/>
    </row>
    <row r="87" spans="2:9" ht="12" customHeight="1" thickBot="1">
      <c r="B87" s="661"/>
      <c r="C87" s="651"/>
      <c r="F87" s="396" t="s">
        <v>65</v>
      </c>
      <c r="G87" s="1097"/>
      <c r="H87" s="1108" t="s">
        <v>65</v>
      </c>
      <c r="I87" s="640"/>
    </row>
    <row r="88" spans="2:9" ht="12" customHeight="1" thickBot="1">
      <c r="B88" s="661"/>
      <c r="C88" s="651"/>
      <c r="F88" s="397" t="s">
        <v>66</v>
      </c>
      <c r="G88" s="1101"/>
      <c r="H88" s="398"/>
      <c r="I88" s="638"/>
    </row>
  </sheetData>
  <sheetProtection password="C7A1" sheet="1" objects="1" scenarios="1"/>
  <protectedRanges>
    <protectedRange sqref="E77:I77" name="Oblast1_1_1_7"/>
    <protectedRange sqref="H81" name="Oblast1_1_1_7_2"/>
    <protectedRange password="C521" sqref="F85:I86" name="Oblast1_1_1"/>
  </protectedRanges>
  <mergeCells count="2">
    <mergeCell ref="C6:D6"/>
    <mergeCell ref="C7:D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0" zoomScaleNormal="80" workbookViewId="0">
      <selection activeCell="H2" sqref="H2"/>
    </sheetView>
  </sheetViews>
  <sheetFormatPr defaultRowHeight="12.75" outlineLevelCol="1"/>
  <cols>
    <col min="1" max="1" width="2.7109375" style="310" customWidth="1"/>
    <col min="2" max="2" width="4" style="310" customWidth="1"/>
    <col min="3" max="3" width="51.5703125" style="310" customWidth="1"/>
    <col min="4" max="4" width="51.28515625" style="310" customWidth="1"/>
    <col min="5" max="5" width="13.85546875" style="310" customWidth="1"/>
    <col min="6" max="6" width="18.140625" style="310" customWidth="1"/>
    <col min="7" max="7" width="15.42578125" style="310" customWidth="1"/>
    <col min="8" max="8" width="15.42578125" style="825" customWidth="1"/>
    <col min="9" max="9" width="16" style="825" hidden="1" customWidth="1" outlineLevel="1"/>
    <col min="10" max="12" width="15.42578125" style="825" hidden="1" customWidth="1" outlineLevel="1"/>
    <col min="13" max="13" width="14.7109375" style="826" customWidth="1" collapsed="1"/>
    <col min="14" max="16384" width="9.140625" style="310"/>
  </cols>
  <sheetData>
    <row r="1" spans="2:13" ht="13.5" customHeight="1" thickBot="1">
      <c r="M1" s="861"/>
    </row>
    <row r="2" spans="2:13" ht="17.25" customHeight="1" thickBot="1">
      <c r="B2" s="826"/>
      <c r="C2" s="826"/>
      <c r="E2" s="827" t="s">
        <v>109</v>
      </c>
      <c r="F2" s="875"/>
      <c r="G2" s="827" t="s">
        <v>110</v>
      </c>
      <c r="H2" s="894">
        <v>2020</v>
      </c>
      <c r="M2" s="433"/>
    </row>
    <row r="3" spans="2:13" ht="15.75">
      <c r="B3" s="828" t="s">
        <v>111</v>
      </c>
      <c r="C3" s="826"/>
      <c r="D3" s="825"/>
      <c r="E3" s="825"/>
      <c r="F3" s="825"/>
      <c r="G3" s="825"/>
      <c r="I3" s="829"/>
      <c r="J3" s="829"/>
      <c r="K3" s="829"/>
      <c r="L3" s="829"/>
      <c r="M3" s="433"/>
    </row>
    <row r="4" spans="2:13" ht="13.5" thickBot="1">
      <c r="B4" s="830"/>
      <c r="C4" s="830"/>
      <c r="D4" s="829"/>
      <c r="E4" s="829"/>
      <c r="F4" s="829"/>
      <c r="G4" s="829"/>
      <c r="H4" s="831" t="s">
        <v>3</v>
      </c>
      <c r="I4" s="829"/>
      <c r="J4" s="829"/>
      <c r="K4" s="829"/>
      <c r="L4" s="829"/>
      <c r="M4" s="433"/>
    </row>
    <row r="5" spans="2:13" ht="21" customHeight="1">
      <c r="B5" s="1427" t="s">
        <v>112</v>
      </c>
      <c r="C5" s="1428"/>
      <c r="D5" s="1427" t="s">
        <v>113</v>
      </c>
      <c r="E5" s="1428"/>
      <c r="F5" s="1449" t="s">
        <v>29</v>
      </c>
      <c r="G5" s="1451" t="s">
        <v>37</v>
      </c>
      <c r="H5" s="1441" t="s">
        <v>114</v>
      </c>
      <c r="I5" s="1441" t="s">
        <v>296</v>
      </c>
      <c r="J5" s="1443" t="s">
        <v>207</v>
      </c>
      <c r="K5" s="1445" t="s">
        <v>208</v>
      </c>
      <c r="L5" s="1447" t="s">
        <v>69</v>
      </c>
      <c r="M5" s="832"/>
    </row>
    <row r="6" spans="2:13" ht="13.5" thickBot="1">
      <c r="B6" s="1429"/>
      <c r="C6" s="1430"/>
      <c r="D6" s="1429"/>
      <c r="E6" s="1430"/>
      <c r="F6" s="1450"/>
      <c r="G6" s="1452"/>
      <c r="H6" s="1442"/>
      <c r="I6" s="1442"/>
      <c r="J6" s="1444"/>
      <c r="K6" s="1446"/>
      <c r="L6" s="1448" t="s">
        <v>209</v>
      </c>
      <c r="M6" s="832"/>
    </row>
    <row r="7" spans="2:13" ht="13.5" thickBot="1">
      <c r="B7" s="1423" t="s">
        <v>11</v>
      </c>
      <c r="C7" s="1424"/>
      <c r="D7" s="1423" t="s">
        <v>12</v>
      </c>
      <c r="E7" s="1424"/>
      <c r="F7" s="833" t="s">
        <v>13</v>
      </c>
      <c r="G7" s="834" t="s">
        <v>14</v>
      </c>
      <c r="H7" s="835" t="s">
        <v>15</v>
      </c>
      <c r="I7" s="833" t="s">
        <v>16</v>
      </c>
      <c r="J7" s="836" t="s">
        <v>17</v>
      </c>
      <c r="K7" s="837" t="s">
        <v>18</v>
      </c>
      <c r="L7" s="838" t="s">
        <v>5</v>
      </c>
      <c r="M7" s="839"/>
    </row>
    <row r="8" spans="2:13">
      <c r="B8" s="840">
        <v>1</v>
      </c>
      <c r="C8" s="1425" t="s">
        <v>115</v>
      </c>
      <c r="D8" s="841" t="s">
        <v>116</v>
      </c>
      <c r="E8" s="842"/>
      <c r="F8" s="790"/>
      <c r="G8" s="790"/>
      <c r="H8" s="434">
        <f>SUM(F8:G8)</f>
        <v>0</v>
      </c>
      <c r="I8" s="434">
        <f>IF(SUM($H$8:$H$21)=0,0,$H$22*H8/(SUM($H$8:$H$21)))</f>
        <v>0</v>
      </c>
      <c r="J8" s="434">
        <f t="shared" ref="J8:J16" si="0">IF(F8+G8=0,0,F8+F8*I8/(F8+G8))</f>
        <v>0</v>
      </c>
      <c r="K8" s="434">
        <f t="shared" ref="K8:K16" si="1">IF(F8+G8=0,0,G8+G8*I8/(F8+G8))</f>
        <v>0</v>
      </c>
      <c r="L8" s="434">
        <f t="shared" ref="L8:L21" si="2">H8+I8</f>
        <v>0</v>
      </c>
      <c r="M8" s="830"/>
    </row>
    <row r="9" spans="2:13" ht="13.5" thickBot="1">
      <c r="B9" s="843">
        <f>B8+1</f>
        <v>2</v>
      </c>
      <c r="C9" s="1426"/>
      <c r="D9" s="844" t="s">
        <v>117</v>
      </c>
      <c r="E9" s="845"/>
      <c r="F9" s="791"/>
      <c r="G9" s="791"/>
      <c r="H9" s="435">
        <f t="shared" ref="H9:H16" si="3">SUM(F9:G9)</f>
        <v>0</v>
      </c>
      <c r="I9" s="435">
        <f t="shared" ref="I9:I21" si="4">IF(SUM($H$8:$H$21)=0,0,$H$22*H9/(SUM($H$8:$H$21)))</f>
        <v>0</v>
      </c>
      <c r="J9" s="435">
        <f t="shared" si="0"/>
        <v>0</v>
      </c>
      <c r="K9" s="435">
        <f t="shared" si="1"/>
        <v>0</v>
      </c>
      <c r="L9" s="435">
        <f t="shared" si="2"/>
        <v>0</v>
      </c>
      <c r="M9" s="830"/>
    </row>
    <row r="10" spans="2:13">
      <c r="B10" s="840">
        <f t="shared" ref="B10:B24" si="5">B9+1</f>
        <v>3</v>
      </c>
      <c r="C10" s="1425" t="s">
        <v>118</v>
      </c>
      <c r="D10" s="841" t="s">
        <v>119</v>
      </c>
      <c r="E10" s="842"/>
      <c r="F10" s="790"/>
      <c r="G10" s="790"/>
      <c r="H10" s="434">
        <f t="shared" si="3"/>
        <v>0</v>
      </c>
      <c r="I10" s="436">
        <f t="shared" si="4"/>
        <v>0</v>
      </c>
      <c r="J10" s="436">
        <f t="shared" si="0"/>
        <v>0</v>
      </c>
      <c r="K10" s="436">
        <f t="shared" si="1"/>
        <v>0</v>
      </c>
      <c r="L10" s="434">
        <f t="shared" si="2"/>
        <v>0</v>
      </c>
      <c r="M10" s="830"/>
    </row>
    <row r="11" spans="2:13">
      <c r="B11" s="846">
        <f t="shared" si="5"/>
        <v>4</v>
      </c>
      <c r="C11" s="1435"/>
      <c r="D11" s="844" t="s">
        <v>120</v>
      </c>
      <c r="E11" s="847"/>
      <c r="F11" s="792"/>
      <c r="G11" s="792"/>
      <c r="H11" s="437">
        <f t="shared" si="3"/>
        <v>0</v>
      </c>
      <c r="I11" s="438">
        <f t="shared" si="4"/>
        <v>0</v>
      </c>
      <c r="J11" s="438">
        <f t="shared" si="0"/>
        <v>0</v>
      </c>
      <c r="K11" s="438">
        <f t="shared" si="1"/>
        <v>0</v>
      </c>
      <c r="L11" s="439">
        <f t="shared" si="2"/>
        <v>0</v>
      </c>
      <c r="M11" s="830"/>
    </row>
    <row r="12" spans="2:13">
      <c r="B12" s="846">
        <f t="shared" si="5"/>
        <v>5</v>
      </c>
      <c r="C12" s="1435"/>
      <c r="D12" s="848" t="s">
        <v>121</v>
      </c>
      <c r="E12" s="849"/>
      <c r="F12" s="792"/>
      <c r="G12" s="793"/>
      <c r="H12" s="439">
        <f t="shared" si="3"/>
        <v>0</v>
      </c>
      <c r="I12" s="440">
        <f t="shared" si="4"/>
        <v>0</v>
      </c>
      <c r="J12" s="440">
        <f t="shared" si="0"/>
        <v>0</v>
      </c>
      <c r="K12" s="440">
        <f t="shared" si="1"/>
        <v>0</v>
      </c>
      <c r="L12" s="439">
        <f t="shared" si="2"/>
        <v>0</v>
      </c>
      <c r="M12" s="830"/>
    </row>
    <row r="13" spans="2:13" ht="13.5" thickBot="1">
      <c r="B13" s="843">
        <f t="shared" si="5"/>
        <v>6</v>
      </c>
      <c r="C13" s="1426"/>
      <c r="D13" s="850" t="s">
        <v>122</v>
      </c>
      <c r="E13" s="851"/>
      <c r="F13" s="794"/>
      <c r="G13" s="794"/>
      <c r="H13" s="441">
        <f t="shared" si="3"/>
        <v>0</v>
      </c>
      <c r="I13" s="442">
        <f t="shared" si="4"/>
        <v>0</v>
      </c>
      <c r="J13" s="442">
        <f t="shared" si="0"/>
        <v>0</v>
      </c>
      <c r="K13" s="442">
        <f t="shared" si="1"/>
        <v>0</v>
      </c>
      <c r="L13" s="441">
        <f t="shared" si="2"/>
        <v>0</v>
      </c>
      <c r="M13" s="830"/>
    </row>
    <row r="14" spans="2:13">
      <c r="B14" s="840">
        <f t="shared" si="5"/>
        <v>7</v>
      </c>
      <c r="C14" s="1425" t="s">
        <v>34</v>
      </c>
      <c r="D14" s="841" t="s">
        <v>123</v>
      </c>
      <c r="E14" s="842"/>
      <c r="F14" s="795"/>
      <c r="G14" s="795"/>
      <c r="H14" s="434">
        <f t="shared" si="3"/>
        <v>0</v>
      </c>
      <c r="I14" s="436">
        <f t="shared" si="4"/>
        <v>0</v>
      </c>
      <c r="J14" s="436">
        <f t="shared" si="0"/>
        <v>0</v>
      </c>
      <c r="K14" s="436">
        <f t="shared" si="1"/>
        <v>0</v>
      </c>
      <c r="L14" s="434">
        <f t="shared" si="2"/>
        <v>0</v>
      </c>
      <c r="M14" s="830"/>
    </row>
    <row r="15" spans="2:13">
      <c r="B15" s="846">
        <f t="shared" si="5"/>
        <v>8</v>
      </c>
      <c r="C15" s="1435"/>
      <c r="D15" s="852" t="s">
        <v>124</v>
      </c>
      <c r="E15" s="829"/>
      <c r="F15" s="796"/>
      <c r="G15" s="796"/>
      <c r="H15" s="443">
        <f t="shared" si="3"/>
        <v>0</v>
      </c>
      <c r="I15" s="444">
        <f t="shared" si="4"/>
        <v>0</v>
      </c>
      <c r="J15" s="444">
        <f t="shared" si="0"/>
        <v>0</v>
      </c>
      <c r="K15" s="444">
        <f t="shared" si="1"/>
        <v>0</v>
      </c>
      <c r="L15" s="439">
        <f t="shared" si="2"/>
        <v>0</v>
      </c>
      <c r="M15" s="830"/>
    </row>
    <row r="16" spans="2:13" ht="13.5" thickBot="1">
      <c r="B16" s="843">
        <f t="shared" si="5"/>
        <v>9</v>
      </c>
      <c r="C16" s="1426"/>
      <c r="D16" s="850" t="s">
        <v>125</v>
      </c>
      <c r="E16" s="851"/>
      <c r="F16" s="797"/>
      <c r="G16" s="797"/>
      <c r="H16" s="441">
        <f t="shared" si="3"/>
        <v>0</v>
      </c>
      <c r="I16" s="442">
        <f t="shared" si="4"/>
        <v>0</v>
      </c>
      <c r="J16" s="442">
        <f t="shared" si="0"/>
        <v>0</v>
      </c>
      <c r="K16" s="442">
        <f t="shared" si="1"/>
        <v>0</v>
      </c>
      <c r="L16" s="441">
        <f t="shared" si="2"/>
        <v>0</v>
      </c>
      <c r="M16" s="830"/>
    </row>
    <row r="17" spans="2:13">
      <c r="B17" s="840">
        <f t="shared" si="5"/>
        <v>10</v>
      </c>
      <c r="C17" s="1436" t="s">
        <v>126</v>
      </c>
      <c r="D17" s="841" t="s">
        <v>127</v>
      </c>
      <c r="E17" s="842"/>
      <c r="F17" s="798" t="s">
        <v>49</v>
      </c>
      <c r="G17" s="799" t="s">
        <v>49</v>
      </c>
      <c r="H17" s="445"/>
      <c r="I17" s="434">
        <f t="shared" si="4"/>
        <v>0</v>
      </c>
      <c r="J17" s="446" t="s">
        <v>49</v>
      </c>
      <c r="K17" s="446" t="s">
        <v>49</v>
      </c>
      <c r="L17" s="434">
        <f t="shared" si="2"/>
        <v>0</v>
      </c>
      <c r="M17" s="830"/>
    </row>
    <row r="18" spans="2:13">
      <c r="B18" s="846">
        <f t="shared" si="5"/>
        <v>11</v>
      </c>
      <c r="C18" s="1437"/>
      <c r="D18" s="852" t="s">
        <v>128</v>
      </c>
      <c r="E18" s="829"/>
      <c r="F18" s="800" t="s">
        <v>49</v>
      </c>
      <c r="G18" s="801" t="s">
        <v>49</v>
      </c>
      <c r="H18" s="447"/>
      <c r="I18" s="443">
        <f t="shared" si="4"/>
        <v>0</v>
      </c>
      <c r="J18" s="448" t="s">
        <v>49</v>
      </c>
      <c r="K18" s="448" t="s">
        <v>49</v>
      </c>
      <c r="L18" s="443">
        <f t="shared" si="2"/>
        <v>0</v>
      </c>
      <c r="M18" s="830"/>
    </row>
    <row r="19" spans="2:13" ht="13.5" thickBot="1">
      <c r="B19" s="843">
        <f t="shared" si="5"/>
        <v>12</v>
      </c>
      <c r="C19" s="1438"/>
      <c r="D19" s="850" t="s">
        <v>129</v>
      </c>
      <c r="E19" s="851"/>
      <c r="F19" s="802" t="s">
        <v>49</v>
      </c>
      <c r="G19" s="803" t="s">
        <v>49</v>
      </c>
      <c r="H19" s="449"/>
      <c r="I19" s="441">
        <f t="shared" si="4"/>
        <v>0</v>
      </c>
      <c r="J19" s="450" t="s">
        <v>49</v>
      </c>
      <c r="K19" s="450" t="s">
        <v>49</v>
      </c>
      <c r="L19" s="441">
        <f t="shared" si="2"/>
        <v>0</v>
      </c>
      <c r="M19" s="830"/>
    </row>
    <row r="20" spans="2:13">
      <c r="B20" s="840">
        <f t="shared" si="5"/>
        <v>13</v>
      </c>
      <c r="C20" s="1436" t="s">
        <v>226</v>
      </c>
      <c r="D20" s="841" t="s">
        <v>130</v>
      </c>
      <c r="E20" s="842"/>
      <c r="F20" s="798" t="s">
        <v>49</v>
      </c>
      <c r="G20" s="799" t="s">
        <v>49</v>
      </c>
      <c r="H20" s="445"/>
      <c r="I20" s="434">
        <f t="shared" si="4"/>
        <v>0</v>
      </c>
      <c r="J20" s="446" t="s">
        <v>49</v>
      </c>
      <c r="K20" s="446" t="s">
        <v>49</v>
      </c>
      <c r="L20" s="434">
        <f t="shared" si="2"/>
        <v>0</v>
      </c>
      <c r="M20" s="830"/>
    </row>
    <row r="21" spans="2:13" ht="13.5" thickBot="1">
      <c r="B21" s="843">
        <f t="shared" si="5"/>
        <v>14</v>
      </c>
      <c r="C21" s="1438"/>
      <c r="D21" s="850" t="s">
        <v>131</v>
      </c>
      <c r="E21" s="853"/>
      <c r="F21" s="804" t="s">
        <v>49</v>
      </c>
      <c r="G21" s="805" t="s">
        <v>49</v>
      </c>
      <c r="H21" s="449"/>
      <c r="I21" s="441">
        <f t="shared" si="4"/>
        <v>0</v>
      </c>
      <c r="J21" s="451" t="s">
        <v>49</v>
      </c>
      <c r="K21" s="451" t="s">
        <v>49</v>
      </c>
      <c r="L21" s="441">
        <f t="shared" si="2"/>
        <v>0</v>
      </c>
      <c r="M21" s="830"/>
    </row>
    <row r="22" spans="2:13" ht="15" thickBot="1">
      <c r="B22" s="854">
        <f t="shared" si="5"/>
        <v>15</v>
      </c>
      <c r="C22" s="855" t="s">
        <v>338</v>
      </c>
      <c r="D22" s="1439" t="s">
        <v>49</v>
      </c>
      <c r="E22" s="1440"/>
      <c r="F22" s="806" t="s">
        <v>49</v>
      </c>
      <c r="G22" s="807" t="s">
        <v>49</v>
      </c>
      <c r="H22" s="808"/>
      <c r="I22" s="809"/>
      <c r="J22" s="809"/>
      <c r="K22" s="809"/>
      <c r="L22" s="810"/>
      <c r="M22" s="830"/>
    </row>
    <row r="23" spans="2:13" ht="13.5" thickBot="1">
      <c r="B23" s="854">
        <f t="shared" si="5"/>
        <v>16</v>
      </c>
      <c r="C23" s="856" t="s">
        <v>339</v>
      </c>
      <c r="D23" s="1439" t="s">
        <v>49</v>
      </c>
      <c r="E23" s="1440"/>
      <c r="F23" s="806" t="s">
        <v>49</v>
      </c>
      <c r="G23" s="807" t="s">
        <v>49</v>
      </c>
      <c r="H23" s="811"/>
      <c r="I23" s="812"/>
      <c r="J23" s="812"/>
      <c r="K23" s="812"/>
      <c r="L23" s="812"/>
    </row>
    <row r="24" spans="2:13" ht="15" customHeight="1" thickBot="1">
      <c r="B24" s="857">
        <f t="shared" si="5"/>
        <v>17</v>
      </c>
      <c r="C24" s="858" t="s">
        <v>216</v>
      </c>
      <c r="D24" s="1431" t="s">
        <v>49</v>
      </c>
      <c r="E24" s="1432"/>
      <c r="F24" s="813" t="s">
        <v>49</v>
      </c>
      <c r="G24" s="814" t="s">
        <v>49</v>
      </c>
      <c r="H24" s="815">
        <f>SUM(H8:H22)-H23</f>
        <v>0</v>
      </c>
      <c r="I24" s="812"/>
      <c r="J24" s="812"/>
      <c r="K24" s="812"/>
      <c r="L24" s="812"/>
    </row>
    <row r="25" spans="2:13">
      <c r="B25" s="826"/>
      <c r="C25" s="832"/>
      <c r="D25" s="859"/>
      <c r="E25" s="825"/>
      <c r="F25" s="825"/>
      <c r="G25" s="825"/>
      <c r="H25" s="860"/>
    </row>
    <row r="26" spans="2:13" ht="13.5" thickBot="1">
      <c r="B26" s="826"/>
      <c r="C26" s="832"/>
      <c r="D26" s="859"/>
      <c r="E26" s="825"/>
      <c r="F26" s="825"/>
      <c r="G26" s="825"/>
      <c r="H26" s="860"/>
    </row>
    <row r="27" spans="2:13">
      <c r="B27" s="826"/>
      <c r="C27" s="826"/>
      <c r="D27" s="825"/>
      <c r="E27" s="25" t="s">
        <v>62</v>
      </c>
      <c r="F27" s="816"/>
      <c r="G27" s="26" t="s">
        <v>63</v>
      </c>
      <c r="H27" s="817"/>
    </row>
    <row r="28" spans="2:13">
      <c r="B28" s="826"/>
      <c r="C28" s="826"/>
      <c r="D28" s="825"/>
      <c r="E28" s="27" t="s">
        <v>64</v>
      </c>
      <c r="F28" s="818"/>
      <c r="G28" s="28" t="s">
        <v>64</v>
      </c>
      <c r="H28" s="819"/>
    </row>
    <row r="29" spans="2:13">
      <c r="B29" s="826"/>
      <c r="C29" s="826"/>
      <c r="D29" s="825"/>
      <c r="E29" s="311"/>
      <c r="F29" s="637"/>
      <c r="G29" s="638"/>
      <c r="H29" s="639"/>
    </row>
    <row r="30" spans="2:13">
      <c r="B30" s="826"/>
      <c r="C30" s="826"/>
      <c r="D30" s="825"/>
      <c r="E30" s="312"/>
      <c r="F30" s="637"/>
      <c r="G30" s="313"/>
      <c r="H30" s="639"/>
    </row>
    <row r="31" spans="2:13" ht="13.5" thickBot="1">
      <c r="B31" s="826"/>
      <c r="C31" s="826"/>
      <c r="D31" s="825"/>
      <c r="E31" s="29" t="s">
        <v>65</v>
      </c>
      <c r="F31" s="820"/>
      <c r="G31" s="821" t="s">
        <v>65</v>
      </c>
      <c r="H31" s="822"/>
    </row>
    <row r="32" spans="2:13" ht="13.5" thickBot="1">
      <c r="B32" s="826"/>
      <c r="C32" s="826"/>
      <c r="D32" s="825"/>
      <c r="E32" s="30" t="s">
        <v>66</v>
      </c>
      <c r="F32" s="823"/>
      <c r="G32" s="31"/>
      <c r="H32" s="641"/>
    </row>
    <row r="33" spans="2:8" ht="8.25" customHeight="1"/>
    <row r="34" spans="2:8">
      <c r="B34" s="824" t="s">
        <v>242</v>
      </c>
    </row>
    <row r="35" spans="2:8" ht="8.25" customHeight="1"/>
    <row r="36" spans="2:8" ht="24.75" customHeight="1">
      <c r="B36" s="1433" t="s">
        <v>340</v>
      </c>
      <c r="C36" s="1434"/>
      <c r="D36" s="1434"/>
      <c r="E36" s="1434"/>
      <c r="F36" s="1434"/>
      <c r="G36" s="1434"/>
      <c r="H36" s="1434"/>
    </row>
  </sheetData>
  <protectedRanges>
    <protectedRange sqref="E29:G30" name="Oblast1_1_1_1"/>
    <protectedRange sqref="H29:H30" name="Oblast1_1_1_1_1"/>
  </protectedRanges>
  <mergeCells count="20">
    <mergeCell ref="I5:I6"/>
    <mergeCell ref="J5:J6"/>
    <mergeCell ref="K5:K6"/>
    <mergeCell ref="L5:L6"/>
    <mergeCell ref="F5:F6"/>
    <mergeCell ref="G5:G6"/>
    <mergeCell ref="H5:H6"/>
    <mergeCell ref="D24:E24"/>
    <mergeCell ref="B36:H36"/>
    <mergeCell ref="C10:C13"/>
    <mergeCell ref="C14:C16"/>
    <mergeCell ref="C17:C19"/>
    <mergeCell ref="C20:C21"/>
    <mergeCell ref="D22:E22"/>
    <mergeCell ref="D23:E23"/>
    <mergeCell ref="B7:C7"/>
    <mergeCell ref="D7:E7"/>
    <mergeCell ref="C8:C9"/>
    <mergeCell ref="B5:C6"/>
    <mergeCell ref="D5:E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zoomScale="80" zoomScaleNormal="80" workbookViewId="0">
      <selection activeCell="E42" sqref="E42"/>
    </sheetView>
  </sheetViews>
  <sheetFormatPr defaultRowHeight="12.75"/>
  <cols>
    <col min="1" max="1" width="3.28515625" style="539" customWidth="1"/>
    <col min="2" max="2" width="3.42578125" style="539" bestFit="1" customWidth="1"/>
    <col min="3" max="3" width="59.5703125" style="539" bestFit="1" customWidth="1"/>
    <col min="4" max="4" width="18.28515625" style="539" customWidth="1"/>
    <col min="5" max="5" width="16.42578125" style="539" bestFit="1" customWidth="1"/>
    <col min="6" max="6" width="22.5703125" style="539" customWidth="1"/>
    <col min="7" max="7" width="10.28515625" style="539" customWidth="1"/>
    <col min="8" max="8" width="11.5703125" style="539" bestFit="1" customWidth="1"/>
    <col min="9" max="16384" width="9.140625" style="539"/>
  </cols>
  <sheetData>
    <row r="2" spans="1:5" ht="12.75" customHeight="1" thickBot="1">
      <c r="A2" s="536"/>
      <c r="B2" s="537"/>
      <c r="C2" s="538" t="s">
        <v>250</v>
      </c>
    </row>
    <row r="3" spans="1:5" ht="12.75" customHeight="1">
      <c r="A3" s="536"/>
      <c r="B3" s="540">
        <v>1</v>
      </c>
      <c r="C3" s="541" t="s">
        <v>251</v>
      </c>
      <c r="D3" s="542">
        <f>SUM('22-N'!L8:L21)</f>
        <v>0</v>
      </c>
    </row>
    <row r="4" spans="1:5" ht="12.75" customHeight="1" thickBot="1">
      <c r="A4" s="536"/>
      <c r="B4" s="543">
        <f>B3+1</f>
        <v>2</v>
      </c>
      <c r="C4" s="544" t="s">
        <v>252</v>
      </c>
      <c r="D4" s="545">
        <f>'22-N'!H23</f>
        <v>0</v>
      </c>
    </row>
    <row r="5" spans="1:5" ht="12.75" customHeight="1" thickBot="1">
      <c r="A5" s="536"/>
      <c r="B5" s="546">
        <f>B4+1</f>
        <v>3</v>
      </c>
      <c r="C5" s="547" t="s">
        <v>250</v>
      </c>
      <c r="D5" s="871">
        <f>D3-D4</f>
        <v>0</v>
      </c>
    </row>
    <row r="6" spans="1:5" ht="12.75" customHeight="1">
      <c r="A6" s="536"/>
      <c r="B6" s="537"/>
      <c r="C6" s="536"/>
      <c r="D6" s="549"/>
    </row>
    <row r="7" spans="1:5" ht="12.75" customHeight="1" thickBot="1">
      <c r="A7" s="536"/>
      <c r="B7" s="537"/>
      <c r="C7" s="538" t="s">
        <v>253</v>
      </c>
      <c r="D7" s="549"/>
    </row>
    <row r="8" spans="1:5" ht="12.75" customHeight="1">
      <c r="A8" s="536"/>
      <c r="B8" s="540">
        <f>B5+1</f>
        <v>4</v>
      </c>
      <c r="C8" s="541" t="s">
        <v>254</v>
      </c>
      <c r="D8" s="542">
        <f>'22-HV-N'!I35</f>
        <v>0</v>
      </c>
    </row>
    <row r="9" spans="1:5" ht="12.75" customHeight="1" thickBot="1">
      <c r="A9" s="536"/>
      <c r="B9" s="543">
        <f>B8+1</f>
        <v>5</v>
      </c>
      <c r="C9" s="544" t="s">
        <v>255</v>
      </c>
      <c r="D9" s="545">
        <f>'22-HV-N'!I24</f>
        <v>0</v>
      </c>
    </row>
    <row r="10" spans="1:5" ht="12.75" customHeight="1" thickBot="1">
      <c r="A10" s="536"/>
      <c r="B10" s="546">
        <f>B9+1</f>
        <v>6</v>
      </c>
      <c r="C10" s="547" t="s">
        <v>253</v>
      </c>
      <c r="D10" s="548">
        <f>SUM(D8:D9)</f>
        <v>0</v>
      </c>
      <c r="E10" s="551"/>
    </row>
    <row r="11" spans="1:5" ht="12.75" customHeight="1" thickBot="1">
      <c r="A11" s="536"/>
      <c r="B11" s="537"/>
      <c r="C11" s="536"/>
      <c r="D11" s="549"/>
    </row>
    <row r="12" spans="1:5" ht="12.75" customHeight="1" thickBot="1">
      <c r="A12" s="536"/>
      <c r="B12" s="546">
        <f>B10+1</f>
        <v>7</v>
      </c>
      <c r="C12" s="547" t="s">
        <v>257</v>
      </c>
      <c r="D12" s="548">
        <f>D5+D10</f>
        <v>0</v>
      </c>
      <c r="E12" s="551"/>
    </row>
    <row r="13" spans="1:5" ht="12.75" customHeight="1">
      <c r="A13" s="536"/>
      <c r="B13" s="537"/>
      <c r="C13" s="536"/>
      <c r="D13" s="549"/>
    </row>
    <row r="14" spans="1:5" ht="12.75" customHeight="1" thickBot="1">
      <c r="A14" s="536"/>
      <c r="B14" s="537"/>
      <c r="C14" s="538" t="s">
        <v>258</v>
      </c>
      <c r="D14" s="549"/>
    </row>
    <row r="15" spans="1:5" ht="12.75" customHeight="1">
      <c r="A15" s="536"/>
      <c r="B15" s="540">
        <f>B12+1</f>
        <v>8</v>
      </c>
      <c r="C15" s="1112" t="s">
        <v>256</v>
      </c>
      <c r="D15" s="542">
        <f>'22-HV-N'!I13</f>
        <v>0</v>
      </c>
    </row>
    <row r="16" spans="1:5" ht="12.75" customHeight="1">
      <c r="A16" s="536"/>
      <c r="B16" s="552">
        <f t="shared" ref="B16:B21" si="0">B15+1</f>
        <v>9</v>
      </c>
      <c r="C16" s="1110" t="s">
        <v>259</v>
      </c>
      <c r="D16" s="1111">
        <f>'22-HV-N'!I25</f>
        <v>0</v>
      </c>
    </row>
    <row r="17" spans="1:7" ht="12.75" customHeight="1">
      <c r="A17" s="536"/>
      <c r="B17" s="552">
        <f t="shared" si="0"/>
        <v>10</v>
      </c>
      <c r="C17" s="553" t="s">
        <v>260</v>
      </c>
      <c r="D17" s="545">
        <f>'22-HV-N'!I14</f>
        <v>0</v>
      </c>
      <c r="G17" s="550"/>
    </row>
    <row r="18" spans="1:7" ht="12.75" customHeight="1">
      <c r="A18" s="536"/>
      <c r="B18" s="543">
        <f t="shared" si="0"/>
        <v>11</v>
      </c>
      <c r="C18" s="554" t="s">
        <v>261</v>
      </c>
      <c r="D18" s="545">
        <f>'22-HV-N'!I39</f>
        <v>0</v>
      </c>
    </row>
    <row r="19" spans="1:7" ht="12.75" customHeight="1">
      <c r="A19" s="536"/>
      <c r="B19" s="543">
        <f t="shared" si="0"/>
        <v>12</v>
      </c>
      <c r="C19" s="555" t="s">
        <v>262</v>
      </c>
      <c r="D19" s="545">
        <f>'22-HV-N'!I40</f>
        <v>0</v>
      </c>
    </row>
    <row r="20" spans="1:7" ht="12.75" customHeight="1" thickBot="1">
      <c r="A20" s="536"/>
      <c r="B20" s="543">
        <f t="shared" si="0"/>
        <v>13</v>
      </c>
      <c r="C20" s="555" t="s">
        <v>263</v>
      </c>
      <c r="D20" s="545">
        <f>'22-HV-N'!I43</f>
        <v>0</v>
      </c>
    </row>
    <row r="21" spans="1:7" ht="12.75" customHeight="1" thickBot="1">
      <c r="A21" s="536"/>
      <c r="B21" s="546">
        <f t="shared" si="0"/>
        <v>14</v>
      </c>
      <c r="C21" s="547" t="s">
        <v>258</v>
      </c>
      <c r="D21" s="548">
        <f>SUM(D15:D20)</f>
        <v>0</v>
      </c>
      <c r="E21" s="551"/>
    </row>
    <row r="22" spans="1:7" ht="12.75" customHeight="1">
      <c r="A22" s="536"/>
      <c r="B22" s="537"/>
      <c r="C22" s="556"/>
      <c r="D22" s="557"/>
    </row>
    <row r="23" spans="1:7" ht="12.75" customHeight="1" thickBot="1">
      <c r="A23" s="536"/>
      <c r="B23" s="536"/>
      <c r="C23" s="558" t="s">
        <v>211</v>
      </c>
      <c r="D23" s="549"/>
    </row>
    <row r="24" spans="1:7" ht="12.75" customHeight="1" thickBot="1">
      <c r="A24" s="536"/>
      <c r="B24" s="546">
        <f>B21+1</f>
        <v>15</v>
      </c>
      <c r="C24" s="547" t="s">
        <v>264</v>
      </c>
      <c r="D24" s="548">
        <f>D12+D21</f>
        <v>0</v>
      </c>
      <c r="E24" s="551"/>
    </row>
    <row r="25" spans="1:7" ht="12.75" customHeight="1" thickBot="1">
      <c r="A25" s="536"/>
      <c r="B25" s="559">
        <f t="shared" ref="B25:B32" si="1">B24+1</f>
        <v>16</v>
      </c>
      <c r="C25" s="560" t="s">
        <v>265</v>
      </c>
      <c r="D25" s="545">
        <f>'22-HV-V'!K23+'22-HV-V'!K29</f>
        <v>0</v>
      </c>
      <c r="E25" s="1109"/>
    </row>
    <row r="26" spans="1:7" ht="12.75" customHeight="1" thickBot="1">
      <c r="A26" s="536"/>
      <c r="B26" s="546">
        <f t="shared" si="1"/>
        <v>17</v>
      </c>
      <c r="C26" s="547" t="s">
        <v>266</v>
      </c>
      <c r="D26" s="548">
        <f>D24+D25</f>
        <v>0</v>
      </c>
    </row>
    <row r="27" spans="1:7" ht="12.75" customHeight="1" thickBot="1">
      <c r="A27" s="536"/>
      <c r="B27" s="546">
        <f t="shared" si="1"/>
        <v>18</v>
      </c>
      <c r="C27" s="547" t="s">
        <v>267</v>
      </c>
      <c r="D27" s="561">
        <f>'22-HV-N'!I8-'22-HV-N'!I56</f>
        <v>0</v>
      </c>
    </row>
    <row r="28" spans="1:7" ht="12.75" customHeight="1" thickBot="1">
      <c r="A28" s="536"/>
      <c r="B28" s="562">
        <f t="shared" si="1"/>
        <v>19</v>
      </c>
      <c r="C28" s="563" t="s">
        <v>268</v>
      </c>
      <c r="D28" s="564">
        <f>D26-D27</f>
        <v>0</v>
      </c>
      <c r="F28" s="550"/>
    </row>
    <row r="29" spans="1:7" ht="12.75" customHeight="1" thickBot="1">
      <c r="A29" s="536"/>
      <c r="B29" s="559">
        <f t="shared" si="1"/>
        <v>20</v>
      </c>
      <c r="C29" s="560" t="s">
        <v>269</v>
      </c>
      <c r="D29" s="545">
        <f>'22-HV-N'!I56</f>
        <v>0</v>
      </c>
    </row>
    <row r="30" spans="1:7" ht="12.75" customHeight="1" thickBot="1">
      <c r="A30" s="536"/>
      <c r="B30" s="546">
        <f t="shared" si="1"/>
        <v>21</v>
      </c>
      <c r="C30" s="547" t="s">
        <v>270</v>
      </c>
      <c r="D30" s="548">
        <f>D26+D29</f>
        <v>0</v>
      </c>
    </row>
    <row r="31" spans="1:7" ht="12.75" customHeight="1" thickBot="1">
      <c r="A31" s="536"/>
      <c r="B31" s="546">
        <f t="shared" si="1"/>
        <v>22</v>
      </c>
      <c r="C31" s="547" t="s">
        <v>271</v>
      </c>
      <c r="D31" s="561">
        <f>'22-HV-N'!I8</f>
        <v>0</v>
      </c>
    </row>
    <row r="32" spans="1:7" ht="12.75" customHeight="1" thickBot="1">
      <c r="A32" s="536"/>
      <c r="B32" s="562">
        <f t="shared" si="1"/>
        <v>23</v>
      </c>
      <c r="C32" s="563" t="s">
        <v>268</v>
      </c>
      <c r="D32" s="564">
        <f>D30-D31</f>
        <v>0</v>
      </c>
    </row>
    <row r="33" spans="1:4">
      <c r="A33" s="536"/>
    </row>
    <row r="34" spans="1:4">
      <c r="A34" s="536"/>
    </row>
    <row r="35" spans="1:4">
      <c r="A35" s="536"/>
    </row>
    <row r="36" spans="1:4">
      <c r="A36" s="536"/>
      <c r="D36" s="551"/>
    </row>
    <row r="37" spans="1:4">
      <c r="A37" s="536"/>
    </row>
    <row r="38" spans="1:4">
      <c r="A38" s="536"/>
      <c r="D38" s="551"/>
    </row>
    <row r="39" spans="1:4">
      <c r="A39" s="536"/>
    </row>
    <row r="40" spans="1:4">
      <c r="A40" s="536"/>
    </row>
    <row r="41" spans="1:4">
      <c r="A41" s="536"/>
    </row>
    <row r="42" spans="1:4">
      <c r="A42" s="53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showGridLines="0" zoomScale="85" zoomScaleNormal="85" workbookViewId="0">
      <selection activeCell="X25" sqref="X25"/>
    </sheetView>
  </sheetViews>
  <sheetFormatPr defaultRowHeight="12.75"/>
  <cols>
    <col min="1" max="1" width="2.7109375" customWidth="1"/>
    <col min="2" max="2" width="3.5703125" customWidth="1"/>
    <col min="3" max="3" width="33.7109375" customWidth="1"/>
    <col min="4" max="4" width="11.5703125" customWidth="1"/>
    <col min="5" max="13" width="14.85546875" customWidth="1"/>
  </cols>
  <sheetData>
    <row r="1" spans="2:15" ht="13.5" thickBot="1">
      <c r="O1" s="433"/>
    </row>
    <row r="2" spans="2:15" ht="17.25" customHeight="1" thickBot="1">
      <c r="B2" s="2"/>
      <c r="C2" s="2"/>
      <c r="D2" s="74"/>
      <c r="E2" s="75"/>
      <c r="F2" s="75"/>
      <c r="G2" s="74"/>
      <c r="H2" s="74"/>
      <c r="I2" s="1" t="s">
        <v>0</v>
      </c>
      <c r="J2" s="1453"/>
      <c r="K2" s="1454"/>
      <c r="L2" s="1" t="s">
        <v>1</v>
      </c>
      <c r="M2" s="76">
        <v>2020</v>
      </c>
      <c r="O2" s="433"/>
    </row>
    <row r="3" spans="2:15" ht="15.75">
      <c r="B3" s="77" t="s">
        <v>236</v>
      </c>
      <c r="C3" s="77"/>
      <c r="D3" s="78"/>
      <c r="E3" s="79"/>
      <c r="F3" s="79"/>
      <c r="G3" s="74"/>
      <c r="H3" s="74"/>
      <c r="I3" s="74"/>
      <c r="J3" s="80"/>
      <c r="K3" s="81"/>
      <c r="L3" s="82"/>
      <c r="M3" s="81"/>
      <c r="O3" s="433"/>
    </row>
    <row r="4" spans="2:15" ht="13.5" thickBot="1">
      <c r="B4" s="83"/>
      <c r="C4" s="83"/>
      <c r="D4" s="34"/>
      <c r="E4" s="34"/>
      <c r="F4" s="34"/>
      <c r="G4" s="84"/>
      <c r="H4" s="84"/>
      <c r="I4" s="34"/>
      <c r="J4" s="34"/>
      <c r="K4" s="34"/>
      <c r="L4" s="34"/>
      <c r="M4" s="84" t="s">
        <v>3</v>
      </c>
      <c r="O4" s="433"/>
    </row>
    <row r="5" spans="2:15">
      <c r="B5" s="1466" t="s">
        <v>235</v>
      </c>
      <c r="C5" s="1467"/>
      <c r="D5" s="1467"/>
      <c r="E5" s="1472">
        <f>M2</f>
        <v>2020</v>
      </c>
      <c r="F5" s="1473"/>
      <c r="G5" s="1474">
        <f>E5+1</f>
        <v>2021</v>
      </c>
      <c r="H5" s="1475"/>
      <c r="I5" s="1476">
        <f>G5+1</f>
        <v>2022</v>
      </c>
      <c r="J5" s="1477"/>
      <c r="K5" s="892">
        <f>I5+1</f>
        <v>2023</v>
      </c>
      <c r="L5" s="893">
        <f>K5+1</f>
        <v>2024</v>
      </c>
      <c r="M5" s="892">
        <f>L5+1</f>
        <v>2025</v>
      </c>
    </row>
    <row r="6" spans="2:15">
      <c r="B6" s="1468"/>
      <c r="C6" s="1469"/>
      <c r="D6" s="1469"/>
      <c r="E6" s="1478" t="s">
        <v>6</v>
      </c>
      <c r="F6" s="1456"/>
      <c r="G6" s="1478" t="s">
        <v>7</v>
      </c>
      <c r="H6" s="1479"/>
      <c r="I6" s="1455" t="s">
        <v>7</v>
      </c>
      <c r="J6" s="1456"/>
      <c r="K6" s="85" t="s">
        <v>7</v>
      </c>
      <c r="L6" s="86" t="s">
        <v>7</v>
      </c>
      <c r="M6" s="85" t="s">
        <v>7</v>
      </c>
    </row>
    <row r="7" spans="2:15" ht="15" customHeight="1" thickBot="1">
      <c r="B7" s="1470"/>
      <c r="C7" s="1471"/>
      <c r="D7" s="1471"/>
      <c r="E7" s="87" t="s">
        <v>132</v>
      </c>
      <c r="F7" s="88" t="s">
        <v>133</v>
      </c>
      <c r="G7" s="87" t="s">
        <v>132</v>
      </c>
      <c r="H7" s="89" t="s">
        <v>133</v>
      </c>
      <c r="I7" s="90" t="s">
        <v>132</v>
      </c>
      <c r="J7" s="88" t="s">
        <v>133</v>
      </c>
      <c r="K7" s="91" t="s">
        <v>69</v>
      </c>
      <c r="L7" s="92" t="s">
        <v>69</v>
      </c>
      <c r="M7" s="91" t="s">
        <v>69</v>
      </c>
    </row>
    <row r="8" spans="2:15" ht="13.5" thickBot="1">
      <c r="B8" s="286"/>
      <c r="C8" s="287" t="s">
        <v>11</v>
      </c>
      <c r="D8" s="288"/>
      <c r="E8" s="289" t="s">
        <v>12</v>
      </c>
      <c r="F8" s="290" t="s">
        <v>13</v>
      </c>
      <c r="G8" s="291" t="s">
        <v>14</v>
      </c>
      <c r="H8" s="292" t="s">
        <v>15</v>
      </c>
      <c r="I8" s="293" t="s">
        <v>16</v>
      </c>
      <c r="J8" s="294" t="s">
        <v>17</v>
      </c>
      <c r="K8" s="295" t="s">
        <v>18</v>
      </c>
      <c r="L8" s="296" t="s">
        <v>5</v>
      </c>
      <c r="M8" s="295" t="s">
        <v>19</v>
      </c>
    </row>
    <row r="9" spans="2:15" ht="14.25" customHeight="1">
      <c r="B9" s="96">
        <v>1</v>
      </c>
      <c r="C9" s="3" t="s">
        <v>25</v>
      </c>
      <c r="D9" s="106"/>
      <c r="E9" s="328">
        <f>SUM(E10:E12)</f>
        <v>0</v>
      </c>
      <c r="F9" s="452">
        <f t="shared" ref="F9:M9" si="0">SUM(F10:F12)</f>
        <v>0</v>
      </c>
      <c r="G9" s="328">
        <f t="shared" si="0"/>
        <v>0</v>
      </c>
      <c r="H9" s="452">
        <f t="shared" si="0"/>
        <v>0</v>
      </c>
      <c r="I9" s="329">
        <f t="shared" si="0"/>
        <v>0</v>
      </c>
      <c r="J9" s="331">
        <f t="shared" si="0"/>
        <v>0</v>
      </c>
      <c r="K9" s="453">
        <f t="shared" si="0"/>
        <v>0</v>
      </c>
      <c r="L9" s="454">
        <f t="shared" si="0"/>
        <v>0</v>
      </c>
      <c r="M9" s="453">
        <f t="shared" si="0"/>
        <v>0</v>
      </c>
    </row>
    <row r="10" spans="2:15">
      <c r="B10" s="98">
        <f>B9+1</f>
        <v>2</v>
      </c>
      <c r="C10" s="4" t="s">
        <v>26</v>
      </c>
      <c r="D10" s="107"/>
      <c r="E10" s="333">
        <f>E14+E24</f>
        <v>0</v>
      </c>
      <c r="F10" s="455">
        <f t="shared" ref="F10:M10" si="1">F14+F24</f>
        <v>0</v>
      </c>
      <c r="G10" s="333">
        <f t="shared" si="1"/>
        <v>0</v>
      </c>
      <c r="H10" s="455">
        <f t="shared" si="1"/>
        <v>0</v>
      </c>
      <c r="I10" s="334">
        <f t="shared" si="1"/>
        <v>0</v>
      </c>
      <c r="J10" s="336">
        <f t="shared" si="1"/>
        <v>0</v>
      </c>
      <c r="K10" s="456">
        <f t="shared" si="1"/>
        <v>0</v>
      </c>
      <c r="L10" s="457">
        <f t="shared" si="1"/>
        <v>0</v>
      </c>
      <c r="M10" s="456">
        <f t="shared" si="1"/>
        <v>0</v>
      </c>
    </row>
    <row r="11" spans="2:15">
      <c r="B11" s="98">
        <f t="shared" ref="B11:B48" si="2">B10+1</f>
        <v>3</v>
      </c>
      <c r="C11" s="4" t="s">
        <v>27</v>
      </c>
      <c r="D11" s="107"/>
      <c r="E11" s="458">
        <f>E21+E31</f>
        <v>0</v>
      </c>
      <c r="F11" s="459">
        <f t="shared" ref="F11:M12" si="3">F21+F31</f>
        <v>0</v>
      </c>
      <c r="G11" s="458">
        <f t="shared" si="3"/>
        <v>0</v>
      </c>
      <c r="H11" s="459">
        <f t="shared" si="3"/>
        <v>0</v>
      </c>
      <c r="I11" s="460">
        <f t="shared" si="3"/>
        <v>0</v>
      </c>
      <c r="J11" s="461">
        <f t="shared" si="3"/>
        <v>0</v>
      </c>
      <c r="K11" s="462">
        <f t="shared" si="3"/>
        <v>0</v>
      </c>
      <c r="L11" s="463">
        <f t="shared" si="3"/>
        <v>0</v>
      </c>
      <c r="M11" s="462">
        <f t="shared" si="3"/>
        <v>0</v>
      </c>
    </row>
    <row r="12" spans="2:15" ht="13.5" thickBot="1">
      <c r="B12" s="102">
        <f t="shared" si="2"/>
        <v>4</v>
      </c>
      <c r="C12" s="13" t="s">
        <v>28</v>
      </c>
      <c r="D12" s="108"/>
      <c r="E12" s="464">
        <f>E22+E32</f>
        <v>0</v>
      </c>
      <c r="F12" s="465">
        <f t="shared" si="3"/>
        <v>0</v>
      </c>
      <c r="G12" s="464">
        <f t="shared" si="3"/>
        <v>0</v>
      </c>
      <c r="H12" s="465">
        <f t="shared" si="3"/>
        <v>0</v>
      </c>
      <c r="I12" s="466">
        <f t="shared" si="3"/>
        <v>0</v>
      </c>
      <c r="J12" s="467">
        <f t="shared" si="3"/>
        <v>0</v>
      </c>
      <c r="K12" s="468">
        <f t="shared" si="3"/>
        <v>0</v>
      </c>
      <c r="L12" s="469">
        <f t="shared" si="3"/>
        <v>0</v>
      </c>
      <c r="M12" s="468">
        <f t="shared" si="3"/>
        <v>0</v>
      </c>
    </row>
    <row r="13" spans="2:15" ht="14.25" customHeight="1">
      <c r="B13" s="96">
        <f t="shared" si="2"/>
        <v>5</v>
      </c>
      <c r="C13" s="5" t="s">
        <v>29</v>
      </c>
      <c r="D13" s="97"/>
      <c r="E13" s="470">
        <f>E14+E21+E22</f>
        <v>0</v>
      </c>
      <c r="F13" s="471">
        <f t="shared" ref="F13:M13" si="4">F14+F21+F22</f>
        <v>0</v>
      </c>
      <c r="G13" s="470">
        <f t="shared" si="4"/>
        <v>0</v>
      </c>
      <c r="H13" s="471">
        <f t="shared" si="4"/>
        <v>0</v>
      </c>
      <c r="I13" s="472">
        <f t="shared" si="4"/>
        <v>0</v>
      </c>
      <c r="J13" s="473">
        <f t="shared" si="4"/>
        <v>0</v>
      </c>
      <c r="K13" s="474">
        <f t="shared" si="4"/>
        <v>0</v>
      </c>
      <c r="L13" s="475">
        <f t="shared" si="4"/>
        <v>0</v>
      </c>
      <c r="M13" s="474">
        <f t="shared" si="4"/>
        <v>0</v>
      </c>
    </row>
    <row r="14" spans="2:15">
      <c r="B14" s="98">
        <f t="shared" si="2"/>
        <v>6</v>
      </c>
      <c r="C14" s="6" t="s">
        <v>26</v>
      </c>
      <c r="D14" s="100"/>
      <c r="E14" s="476">
        <f t="shared" ref="E14:J14" si="5">+E15+E16+E19+E20</f>
        <v>0</v>
      </c>
      <c r="F14" s="477">
        <f t="shared" si="5"/>
        <v>0</v>
      </c>
      <c r="G14" s="476">
        <f t="shared" si="5"/>
        <v>0</v>
      </c>
      <c r="H14" s="477">
        <f t="shared" si="5"/>
        <v>0</v>
      </c>
      <c r="I14" s="478">
        <f t="shared" si="5"/>
        <v>0</v>
      </c>
      <c r="J14" s="479">
        <f t="shared" si="5"/>
        <v>0</v>
      </c>
      <c r="K14" s="480"/>
      <c r="L14" s="480"/>
      <c r="M14" s="480"/>
    </row>
    <row r="15" spans="2:15">
      <c r="B15" s="98">
        <f t="shared" si="2"/>
        <v>7</v>
      </c>
      <c r="C15" s="7" t="s">
        <v>30</v>
      </c>
      <c r="D15" s="101"/>
      <c r="E15" s="481"/>
      <c r="F15" s="482"/>
      <c r="G15" s="481"/>
      <c r="H15" s="482"/>
      <c r="I15" s="483"/>
      <c r="J15" s="484"/>
      <c r="K15" s="876" t="s">
        <v>49</v>
      </c>
      <c r="L15" s="877" t="s">
        <v>49</v>
      </c>
      <c r="M15" s="876" t="s">
        <v>49</v>
      </c>
    </row>
    <row r="16" spans="2:15">
      <c r="B16" s="98">
        <f t="shared" si="2"/>
        <v>8</v>
      </c>
      <c r="C16" s="7" t="s">
        <v>31</v>
      </c>
      <c r="D16" s="101"/>
      <c r="E16" s="476">
        <f t="shared" ref="E16:J16" si="6">+E17+E18</f>
        <v>0</v>
      </c>
      <c r="F16" s="477">
        <f t="shared" si="6"/>
        <v>0</v>
      </c>
      <c r="G16" s="476">
        <f t="shared" si="6"/>
        <v>0</v>
      </c>
      <c r="H16" s="477">
        <f t="shared" si="6"/>
        <v>0</v>
      </c>
      <c r="I16" s="478">
        <f t="shared" si="6"/>
        <v>0</v>
      </c>
      <c r="J16" s="479">
        <f t="shared" si="6"/>
        <v>0</v>
      </c>
      <c r="K16" s="876" t="s">
        <v>49</v>
      </c>
      <c r="L16" s="877" t="s">
        <v>49</v>
      </c>
      <c r="M16" s="876" t="s">
        <v>49</v>
      </c>
    </row>
    <row r="17" spans="2:13">
      <c r="B17" s="98">
        <f t="shared" si="2"/>
        <v>9</v>
      </c>
      <c r="C17" s="8" t="s">
        <v>32</v>
      </c>
      <c r="D17" s="101"/>
      <c r="E17" s="481"/>
      <c r="F17" s="482"/>
      <c r="G17" s="481"/>
      <c r="H17" s="482"/>
      <c r="I17" s="483"/>
      <c r="J17" s="484"/>
      <c r="K17" s="876" t="s">
        <v>49</v>
      </c>
      <c r="L17" s="877" t="s">
        <v>49</v>
      </c>
      <c r="M17" s="876" t="s">
        <v>49</v>
      </c>
    </row>
    <row r="18" spans="2:13">
      <c r="B18" s="98">
        <f t="shared" si="2"/>
        <v>10</v>
      </c>
      <c r="C18" s="8" t="s">
        <v>33</v>
      </c>
      <c r="D18" s="101"/>
      <c r="E18" s="534"/>
      <c r="F18" s="535"/>
      <c r="G18" s="481"/>
      <c r="H18" s="535"/>
      <c r="I18" s="481"/>
      <c r="J18" s="483"/>
      <c r="K18" s="876" t="s">
        <v>49</v>
      </c>
      <c r="L18" s="877" t="s">
        <v>49</v>
      </c>
      <c r="M18" s="876" t="s">
        <v>49</v>
      </c>
    </row>
    <row r="19" spans="2:13">
      <c r="B19" s="98">
        <f t="shared" si="2"/>
        <v>11</v>
      </c>
      <c r="C19" s="7" t="s">
        <v>34</v>
      </c>
      <c r="D19" s="101"/>
      <c r="E19" s="481"/>
      <c r="F19" s="482"/>
      <c r="G19" s="481"/>
      <c r="H19" s="482"/>
      <c r="I19" s="483"/>
      <c r="J19" s="484"/>
      <c r="K19" s="876" t="s">
        <v>49</v>
      </c>
      <c r="L19" s="877" t="s">
        <v>49</v>
      </c>
      <c r="M19" s="876" t="s">
        <v>49</v>
      </c>
    </row>
    <row r="20" spans="2:13">
      <c r="B20" s="98">
        <f t="shared" si="2"/>
        <v>12</v>
      </c>
      <c r="C20" s="7" t="s">
        <v>35</v>
      </c>
      <c r="D20" s="101"/>
      <c r="E20" s="481"/>
      <c r="F20" s="482"/>
      <c r="G20" s="481"/>
      <c r="H20" s="482"/>
      <c r="I20" s="483"/>
      <c r="J20" s="484"/>
      <c r="K20" s="876" t="s">
        <v>49</v>
      </c>
      <c r="L20" s="877" t="s">
        <v>49</v>
      </c>
      <c r="M20" s="876" t="s">
        <v>49</v>
      </c>
    </row>
    <row r="21" spans="2:13">
      <c r="B21" s="98">
        <f t="shared" si="2"/>
        <v>13</v>
      </c>
      <c r="C21" s="6" t="s">
        <v>36</v>
      </c>
      <c r="D21" s="101"/>
      <c r="E21" s="485">
        <f>IF($E$14+$F$14+$E$24+$F$24=0,0,E33*($E$14+$F$14)/($E$14+$F$14+$E$24+$F$24))</f>
        <v>0</v>
      </c>
      <c r="F21" s="486">
        <f>IF($E$14+$F$14+$E$24+$F$24=0,0,F33*($E$14+$F$14)/($E$14+$F$14+$E$24+$F$24))</f>
        <v>0</v>
      </c>
      <c r="G21" s="485">
        <f>IF($G$14+$H$14+$G$24+$H$24=0,0,G33*($G$14+$H$14)/($G$14+$H$14+$G$24+$H$24))</f>
        <v>0</v>
      </c>
      <c r="H21" s="487">
        <f>IF($G$14+$H$14+$G$24+$H$24=0,0,H33*($G$14+$H$14)/($G$14+$H$14+$G$24+$H$24))</f>
        <v>0</v>
      </c>
      <c r="I21" s="485">
        <f>IF($I$14+$J$14+$I$24+$J$24=0,0,I33*($I$14+$J$14)/($I$14+$J$14+$I$24+$J$24))</f>
        <v>0</v>
      </c>
      <c r="J21" s="488">
        <f>IF($I$14+$J$14+$I$24+$J$24=0,0,J33*($I$14+$J$14)/($I$14+$J$14+$I$24+$J$24))</f>
        <v>0</v>
      </c>
      <c r="K21" s="489">
        <f>IF($K$14+$K$24=0,0,K33*$K$14/($K$14+$K$24))</f>
        <v>0</v>
      </c>
      <c r="L21" s="489">
        <f>IF($L$14+$L$24=0,0,L33*$L$14/($L$14+$L$24))</f>
        <v>0</v>
      </c>
      <c r="M21" s="489">
        <f>IF($M$14+$M$24=0,0,M33*$M$14/($M$14+$M$24))</f>
        <v>0</v>
      </c>
    </row>
    <row r="22" spans="2:13" ht="13.5" thickBot="1">
      <c r="B22" s="102">
        <f t="shared" si="2"/>
        <v>14</v>
      </c>
      <c r="C22" s="9" t="s">
        <v>28</v>
      </c>
      <c r="D22" s="103"/>
      <c r="E22" s="490">
        <f>IF($E$14+$F$14+$E$24+$F$24+$E$40+$F$40=0,0,E42*($E$14+$F$14)/($E$14+$F$14+$E$24+$F$24+$E$40+$F$40))</f>
        <v>0</v>
      </c>
      <c r="F22" s="491">
        <f>IF($E$14+$F$14+$E$24+$F$24+$E$40+$F$40=0,0,F42*($E$14+$F$14)/($E$14+$F$14+$E$24+$F$24+$E$40+$F$40))</f>
        <v>0</v>
      </c>
      <c r="G22" s="490">
        <f>IF($G$14+$H$14+$G$24+$H$24+$G$40+$H$40=0,0,G42*($G$14+$H$14)/($G$14+$H$14+$G$24+$H$24+$G$40+$H$40))</f>
        <v>0</v>
      </c>
      <c r="H22" s="491">
        <f>IF($G$14+$H$14+$G$24+$H$24+$G$40+$H$40=0,0,H42*($G$14+$H$14)/($G$14+$H$14+$G$24+$H$24+$G$40+$H$40))</f>
        <v>0</v>
      </c>
      <c r="I22" s="490">
        <f>IF($I$14+$J$14+$I$24+$J$24+$I$40+$J$40=0,0,I42*($I$14+$J$14)/($I$14+$J$14+$I$24+$J$24+$I$40+$J$40))</f>
        <v>0</v>
      </c>
      <c r="J22" s="492">
        <f>IF($I$14+$J$14+$I$24+$J$24+$I$40+$J$40=0,0,J42*($I$14+$J$14)/($I$14+$J$14+$I$24+$J$24+$I$40+$J$40))</f>
        <v>0</v>
      </c>
      <c r="K22" s="493">
        <f>IF($K$14+$K$24+$K$40=0,0,K42*$K$14/($K$14+$K$24+$K$40))</f>
        <v>0</v>
      </c>
      <c r="L22" s="493">
        <f>IF($L$14+$L$24+$L$40=0,0,L42*$L$14/($L$14+$L$24+$L$40))</f>
        <v>0</v>
      </c>
      <c r="M22" s="493">
        <f>IF($M$14+$M$24+$M$40=0,0,M42*$M$14/($M$14+$M$24+$M$40))</f>
        <v>0</v>
      </c>
    </row>
    <row r="23" spans="2:13" ht="14.25" customHeight="1">
      <c r="B23" s="96">
        <f t="shared" si="2"/>
        <v>15</v>
      </c>
      <c r="C23" s="11" t="s">
        <v>37</v>
      </c>
      <c r="D23" s="105"/>
      <c r="E23" s="470">
        <f>E24+E31+E32</f>
        <v>0</v>
      </c>
      <c r="F23" s="471">
        <f t="shared" ref="F23:M23" si="7">F24+F31+F32</f>
        <v>0</v>
      </c>
      <c r="G23" s="470">
        <f t="shared" si="7"/>
        <v>0</v>
      </c>
      <c r="H23" s="471">
        <f t="shared" si="7"/>
        <v>0</v>
      </c>
      <c r="I23" s="472">
        <f t="shared" si="7"/>
        <v>0</v>
      </c>
      <c r="J23" s="473">
        <f t="shared" si="7"/>
        <v>0</v>
      </c>
      <c r="K23" s="474">
        <f t="shared" si="7"/>
        <v>0</v>
      </c>
      <c r="L23" s="475">
        <f t="shared" si="7"/>
        <v>0</v>
      </c>
      <c r="M23" s="474">
        <f t="shared" si="7"/>
        <v>0</v>
      </c>
    </row>
    <row r="24" spans="2:13">
      <c r="B24" s="98">
        <f t="shared" si="2"/>
        <v>16</v>
      </c>
      <c r="C24" s="6" t="s">
        <v>26</v>
      </c>
      <c r="D24" s="100"/>
      <c r="E24" s="476">
        <f t="shared" ref="E24:J24" si="8">+E25+E26+E29+E30</f>
        <v>0</v>
      </c>
      <c r="F24" s="477">
        <f t="shared" si="8"/>
        <v>0</v>
      </c>
      <c r="G24" s="476">
        <f t="shared" si="8"/>
        <v>0</v>
      </c>
      <c r="H24" s="477">
        <f t="shared" si="8"/>
        <v>0</v>
      </c>
      <c r="I24" s="478">
        <f t="shared" si="8"/>
        <v>0</v>
      </c>
      <c r="J24" s="479">
        <f t="shared" si="8"/>
        <v>0</v>
      </c>
      <c r="K24" s="480"/>
      <c r="L24" s="494"/>
      <c r="M24" s="480"/>
    </row>
    <row r="25" spans="2:13">
      <c r="B25" s="98">
        <f t="shared" si="2"/>
        <v>17</v>
      </c>
      <c r="C25" s="7" t="s">
        <v>30</v>
      </c>
      <c r="D25" s="101"/>
      <c r="E25" s="481"/>
      <c r="F25" s="482"/>
      <c r="G25" s="481"/>
      <c r="H25" s="482"/>
      <c r="I25" s="483"/>
      <c r="J25" s="484"/>
      <c r="K25" s="876" t="s">
        <v>49</v>
      </c>
      <c r="L25" s="877" t="s">
        <v>49</v>
      </c>
      <c r="M25" s="876" t="s">
        <v>49</v>
      </c>
    </row>
    <row r="26" spans="2:13">
      <c r="B26" s="98">
        <f t="shared" si="2"/>
        <v>18</v>
      </c>
      <c r="C26" s="7" t="s">
        <v>31</v>
      </c>
      <c r="D26" s="101"/>
      <c r="E26" s="476">
        <f t="shared" ref="E26:J26" si="9">+E27+E28</f>
        <v>0</v>
      </c>
      <c r="F26" s="477">
        <f t="shared" si="9"/>
        <v>0</v>
      </c>
      <c r="G26" s="476">
        <f t="shared" si="9"/>
        <v>0</v>
      </c>
      <c r="H26" s="477">
        <f t="shared" si="9"/>
        <v>0</v>
      </c>
      <c r="I26" s="478">
        <f t="shared" si="9"/>
        <v>0</v>
      </c>
      <c r="J26" s="479">
        <f t="shared" si="9"/>
        <v>0</v>
      </c>
      <c r="K26" s="876" t="s">
        <v>49</v>
      </c>
      <c r="L26" s="877" t="s">
        <v>49</v>
      </c>
      <c r="M26" s="876" t="s">
        <v>49</v>
      </c>
    </row>
    <row r="27" spans="2:13">
      <c r="B27" s="98">
        <f t="shared" si="2"/>
        <v>19</v>
      </c>
      <c r="C27" s="8" t="s">
        <v>32</v>
      </c>
      <c r="D27" s="101"/>
      <c r="E27" s="481"/>
      <c r="F27" s="482"/>
      <c r="G27" s="481"/>
      <c r="H27" s="482"/>
      <c r="I27" s="483"/>
      <c r="J27" s="484"/>
      <c r="K27" s="876" t="s">
        <v>49</v>
      </c>
      <c r="L27" s="877" t="s">
        <v>49</v>
      </c>
      <c r="M27" s="876" t="s">
        <v>49</v>
      </c>
    </row>
    <row r="28" spans="2:13">
      <c r="B28" s="98">
        <f t="shared" si="2"/>
        <v>20</v>
      </c>
      <c r="C28" s="8" t="s">
        <v>33</v>
      </c>
      <c r="D28" s="101"/>
      <c r="E28" s="481"/>
      <c r="F28" s="482"/>
      <c r="G28" s="481"/>
      <c r="H28" s="482"/>
      <c r="I28" s="483"/>
      <c r="J28" s="484"/>
      <c r="K28" s="876" t="s">
        <v>49</v>
      </c>
      <c r="L28" s="877" t="s">
        <v>49</v>
      </c>
      <c r="M28" s="876" t="s">
        <v>49</v>
      </c>
    </row>
    <row r="29" spans="2:13">
      <c r="B29" s="98">
        <f t="shared" si="2"/>
        <v>21</v>
      </c>
      <c r="C29" s="7" t="s">
        <v>34</v>
      </c>
      <c r="D29" s="101"/>
      <c r="E29" s="481"/>
      <c r="F29" s="482"/>
      <c r="G29" s="481"/>
      <c r="H29" s="482"/>
      <c r="I29" s="483"/>
      <c r="J29" s="484"/>
      <c r="K29" s="876" t="s">
        <v>49</v>
      </c>
      <c r="L29" s="877" t="s">
        <v>49</v>
      </c>
      <c r="M29" s="876" t="s">
        <v>49</v>
      </c>
    </row>
    <row r="30" spans="2:13">
      <c r="B30" s="98">
        <f t="shared" si="2"/>
        <v>22</v>
      </c>
      <c r="C30" s="7" t="s">
        <v>35</v>
      </c>
      <c r="D30" s="101"/>
      <c r="E30" s="481"/>
      <c r="F30" s="482"/>
      <c r="G30" s="481"/>
      <c r="H30" s="482"/>
      <c r="I30" s="483"/>
      <c r="J30" s="484"/>
      <c r="K30" s="876" t="s">
        <v>49</v>
      </c>
      <c r="L30" s="877" t="s">
        <v>49</v>
      </c>
      <c r="M30" s="876" t="s">
        <v>49</v>
      </c>
    </row>
    <row r="31" spans="2:13">
      <c r="B31" s="98">
        <f t="shared" si="2"/>
        <v>23</v>
      </c>
      <c r="C31" s="6" t="s">
        <v>36</v>
      </c>
      <c r="D31" s="101"/>
      <c r="E31" s="485">
        <f>IF($E$14+$F$14+$E$24+$F$24=0,0,E33*($E$24+$F$24)/($E$14+$F$14+$E$24+$F$24))</f>
        <v>0</v>
      </c>
      <c r="F31" s="486">
        <f>IF($E$14+$F$14+$E$24+$F$24=0,0,F33*($E$24+$F$24)/($E$14+$F$14+$E$24+$F$24))</f>
        <v>0</v>
      </c>
      <c r="G31" s="485">
        <f>IF($G$14+$H$14+$G$24+$H$24=0,0,G33*($G$24+$H$24)/($G$14+$H$14+$G$24+$H$24))</f>
        <v>0</v>
      </c>
      <c r="H31" s="487">
        <f>IF($G$14+$H$14+$G$24+$H$24=0,0,H33*($G$24+$H$24)/($G$14+$H$14+$G$24+$H$24))</f>
        <v>0</v>
      </c>
      <c r="I31" s="486">
        <f>IF($I$14+$J$14+$I$24+$J$24=0,0,I33*($I$24+$J$24)/($I$14+$J$14+$I$24+$J$24))</f>
        <v>0</v>
      </c>
      <c r="J31" s="488">
        <f>IF($I$14+$J$14+$I$24+$J$24=0,0,J33*($I$24+$J$24)/($I$14+$J$14+$I$24+$J$24))</f>
        <v>0</v>
      </c>
      <c r="K31" s="489">
        <f>IF($K$14+$K$24=0,0,K33*$K$24/($K$14+$K$24))</f>
        <v>0</v>
      </c>
      <c r="L31" s="495">
        <f>IF($L$14+$L$24=0,0,L33*$L$24/($L$14+$L$24))</f>
        <v>0</v>
      </c>
      <c r="M31" s="489">
        <f>IF($M$14+$M$24=0,0,M33*$M$24/($M$14+$M$24))</f>
        <v>0</v>
      </c>
    </row>
    <row r="32" spans="2:13" ht="13.5" thickBot="1">
      <c r="B32" s="102">
        <f t="shared" si="2"/>
        <v>24</v>
      </c>
      <c r="C32" s="9" t="s">
        <v>28</v>
      </c>
      <c r="D32" s="103"/>
      <c r="E32" s="490">
        <f>IF($E$14+$F$14+$E$24+$F$24+$E$40+$F$40=0,0,E42*($E$24+$F$24)/($E$14+$F$14+$E$24+$F$24+$E$40+$F$40))</f>
        <v>0</v>
      </c>
      <c r="F32" s="491">
        <f>IF($E$14+$F$14+$E$24+$F$24+$E$40+$F$40=0,0,F42*($E$24+$F$24)/($E$14+$F$14+$E$24+$F$24+$E$40+$F$40))</f>
        <v>0</v>
      </c>
      <c r="G32" s="490">
        <f>IF($G$14+$H$14+$G$24+$H$24+$G$40+$H$40=0,0,G42*($G$24+$H$24)/($G$14+$H$14+$G$24+$H$24+$G$40+$H$40))</f>
        <v>0</v>
      </c>
      <c r="H32" s="491">
        <f>IF($G$14+$H$14+$G$24+$H$24+$G$40+$H$40=0,0,H42*($G$24+$H$24)/($G$14+$H$14+$G$24+$H$24+$G$40+$H$40))</f>
        <v>0</v>
      </c>
      <c r="I32" s="496">
        <f>IF($I$14+$J$14+$I$24+$J$24+$I$40+$J$40=0,0,I42*($I$24+$J$24)/($I$14+$J$14+$I$24+$J$24+$I$40+$J$40))</f>
        <v>0</v>
      </c>
      <c r="J32" s="492">
        <f>IF($I$14+$J$14+$I$24+$J$24+$I$40+$J$40=0,0,J42*($I$24+$J$24)/($I$14+$J$14+$I$24+$J$24+$I$40+$J$40))</f>
        <v>0</v>
      </c>
      <c r="K32" s="493">
        <f>IF($K$14+$K$24+$K$40=0,0,K42*$K$24/($K$14+$K$24+$K$40))</f>
        <v>0</v>
      </c>
      <c r="L32" s="497">
        <f>IF($L$14+$L$24+$L$40=0,0,L42*$L$24/($L$14+$L$24+$L$40))</f>
        <v>0</v>
      </c>
      <c r="M32" s="493">
        <f>IF($M$14+$M$24+$M$40=0,0,M42*$M$24/($M$14+$M$24+$M$40))</f>
        <v>0</v>
      </c>
    </row>
    <row r="33" spans="2:13" ht="15" customHeight="1">
      <c r="B33" s="93">
        <f t="shared" si="2"/>
        <v>25</v>
      </c>
      <c r="C33" s="10" t="s">
        <v>243</v>
      </c>
      <c r="D33" s="104"/>
      <c r="E33" s="498">
        <f t="shared" ref="E33:J33" si="10">SUM(E34:E38)</f>
        <v>0</v>
      </c>
      <c r="F33" s="499">
        <f t="shared" si="10"/>
        <v>0</v>
      </c>
      <c r="G33" s="498">
        <f t="shared" si="10"/>
        <v>0</v>
      </c>
      <c r="H33" s="499">
        <f t="shared" si="10"/>
        <v>0</v>
      </c>
      <c r="I33" s="500">
        <f t="shared" si="10"/>
        <v>0</v>
      </c>
      <c r="J33" s="501">
        <f t="shared" si="10"/>
        <v>0</v>
      </c>
      <c r="K33" s="502"/>
      <c r="L33" s="503"/>
      <c r="M33" s="502"/>
    </row>
    <row r="34" spans="2:13">
      <c r="B34" s="98">
        <f t="shared" si="2"/>
        <v>26</v>
      </c>
      <c r="C34" s="6" t="s">
        <v>38</v>
      </c>
      <c r="D34" s="101"/>
      <c r="E34" s="481"/>
      <c r="F34" s="482"/>
      <c r="G34" s="481"/>
      <c r="H34" s="482"/>
      <c r="I34" s="483"/>
      <c r="J34" s="484"/>
      <c r="K34" s="876" t="s">
        <v>49</v>
      </c>
      <c r="L34" s="877" t="s">
        <v>49</v>
      </c>
      <c r="M34" s="876" t="s">
        <v>49</v>
      </c>
    </row>
    <row r="35" spans="2:13">
      <c r="B35" s="98">
        <f t="shared" si="2"/>
        <v>27</v>
      </c>
      <c r="C35" s="6" t="s">
        <v>39</v>
      </c>
      <c r="D35" s="101"/>
      <c r="E35" s="481"/>
      <c r="F35" s="482"/>
      <c r="G35" s="481"/>
      <c r="H35" s="482"/>
      <c r="I35" s="483"/>
      <c r="J35" s="484"/>
      <c r="K35" s="876" t="s">
        <v>49</v>
      </c>
      <c r="L35" s="877" t="s">
        <v>49</v>
      </c>
      <c r="M35" s="876" t="s">
        <v>49</v>
      </c>
    </row>
    <row r="36" spans="2:13">
      <c r="B36" s="98">
        <f t="shared" si="2"/>
        <v>28</v>
      </c>
      <c r="C36" s="6" t="s">
        <v>40</v>
      </c>
      <c r="D36" s="101"/>
      <c r="E36" s="481"/>
      <c r="F36" s="482"/>
      <c r="G36" s="481"/>
      <c r="H36" s="482"/>
      <c r="I36" s="483"/>
      <c r="J36" s="484"/>
      <c r="K36" s="876" t="s">
        <v>49</v>
      </c>
      <c r="L36" s="877" t="s">
        <v>49</v>
      </c>
      <c r="M36" s="876" t="s">
        <v>49</v>
      </c>
    </row>
    <row r="37" spans="2:13">
      <c r="B37" s="98">
        <f t="shared" si="2"/>
        <v>29</v>
      </c>
      <c r="C37" s="6" t="s">
        <v>41</v>
      </c>
      <c r="D37" s="101"/>
      <c r="E37" s="481"/>
      <c r="F37" s="482"/>
      <c r="G37" s="481"/>
      <c r="H37" s="482"/>
      <c r="I37" s="483"/>
      <c r="J37" s="484"/>
      <c r="K37" s="876" t="s">
        <v>49</v>
      </c>
      <c r="L37" s="877" t="s">
        <v>49</v>
      </c>
      <c r="M37" s="876" t="s">
        <v>49</v>
      </c>
    </row>
    <row r="38" spans="2:13" ht="13.5" thickBot="1">
      <c r="B38" s="95">
        <f t="shared" si="2"/>
        <v>30</v>
      </c>
      <c r="C38" s="297" t="s">
        <v>42</v>
      </c>
      <c r="D38" s="298"/>
      <c r="E38" s="504"/>
      <c r="F38" s="505"/>
      <c r="G38" s="504"/>
      <c r="H38" s="505"/>
      <c r="I38" s="506"/>
      <c r="J38" s="507"/>
      <c r="K38" s="878" t="s">
        <v>49</v>
      </c>
      <c r="L38" s="879" t="s">
        <v>49</v>
      </c>
      <c r="M38" s="878" t="s">
        <v>49</v>
      </c>
    </row>
    <row r="39" spans="2:13" ht="14.25" customHeight="1">
      <c r="B39" s="96">
        <f t="shared" si="2"/>
        <v>31</v>
      </c>
      <c r="C39" s="3" t="s">
        <v>43</v>
      </c>
      <c r="D39" s="106"/>
      <c r="E39" s="470">
        <f>E40+E41</f>
        <v>0</v>
      </c>
      <c r="F39" s="471">
        <f t="shared" ref="F39:M39" si="11">F40+F41</f>
        <v>0</v>
      </c>
      <c r="G39" s="470">
        <f t="shared" si="11"/>
        <v>0</v>
      </c>
      <c r="H39" s="471">
        <f t="shared" si="11"/>
        <v>0</v>
      </c>
      <c r="I39" s="472">
        <f t="shared" si="11"/>
        <v>0</v>
      </c>
      <c r="J39" s="473">
        <f t="shared" si="11"/>
        <v>0</v>
      </c>
      <c r="K39" s="474">
        <f t="shared" si="11"/>
        <v>0</v>
      </c>
      <c r="L39" s="475">
        <f t="shared" si="11"/>
        <v>0</v>
      </c>
      <c r="M39" s="474">
        <f t="shared" si="11"/>
        <v>0</v>
      </c>
    </row>
    <row r="40" spans="2:13">
      <c r="B40" s="98">
        <f t="shared" si="2"/>
        <v>32</v>
      </c>
      <c r="C40" s="4" t="s">
        <v>26</v>
      </c>
      <c r="D40" s="99"/>
      <c r="E40" s="481"/>
      <c r="F40" s="482"/>
      <c r="G40" s="481"/>
      <c r="H40" s="482"/>
      <c r="I40" s="483"/>
      <c r="J40" s="484"/>
      <c r="K40" s="480"/>
      <c r="L40" s="494"/>
      <c r="M40" s="480"/>
    </row>
    <row r="41" spans="2:13" ht="13.5" thickBot="1">
      <c r="B41" s="102">
        <f t="shared" si="2"/>
        <v>33</v>
      </c>
      <c r="C41" s="13" t="s">
        <v>28</v>
      </c>
      <c r="D41" s="299"/>
      <c r="E41" s="490">
        <f>IF($E$14+$F$14+$E$24+$F$24+$E$40+$F$40=0,0,E42*($E$40+$F$40)/($E$14+$F$14+$E$24+$F$24+$E$40+$F$40))</f>
        <v>0</v>
      </c>
      <c r="F41" s="491">
        <f>IF($E$14+$F$14+$E$24+$F$24+$E$40+$F$40=0,0,F42*($E$40+$F$40)/($E$14+$F$14+$E$24+$F$24+$E$40+$F$40))</f>
        <v>0</v>
      </c>
      <c r="G41" s="490">
        <f>IF($G$14+$H$14+$G$24+$H$24+$G$40+$H$40=0,0,G42*($G$40+$H$40)/($G$14+$H$14+$G$24+$H$24+$G$40+$H$40))</f>
        <v>0</v>
      </c>
      <c r="H41" s="491">
        <f>IF($G$14+$H$14+$G$24+$H$24+$G$40+$H$40=0,0,H42*($G$40+$H$40)/($G$14+$H$14+$G$24+$H$24+$G$40+$H$40))</f>
        <v>0</v>
      </c>
      <c r="I41" s="490">
        <f>IF($I$14+$J$14+$I$24+$J$24+$I$40+$J$40=0,0,I42*($I$40+$J$40)/($I$14+$J$14+$I$24+$J$24+$I$40+$J$40))</f>
        <v>0</v>
      </c>
      <c r="J41" s="492">
        <f>IF($I$14+$J$14+$I$24+$J$24+$I$40+$J$40=0,0,J42*($I$40+$J$40)/($I$14+$J$14+$I$24+$J$24+$I$40+$J$40))</f>
        <v>0</v>
      </c>
      <c r="K41" s="493">
        <f>IF($K$14+$K$24+$K$40=0,0,K42*$K$40/($K$14+$K$24+$K$40))</f>
        <v>0</v>
      </c>
      <c r="L41" s="493">
        <f>IF($L$14+$L$24+$L$40=0,0,L42*$L$40/($L$14+$L$24+$L$40))</f>
        <v>0</v>
      </c>
      <c r="M41" s="493">
        <f>IF($M$14+$M$24+$M$40=0,0,M42*$M$40/($M$14+$M$24+$M$40))</f>
        <v>0</v>
      </c>
    </row>
    <row r="42" spans="2:13" ht="14.25">
      <c r="B42" s="93">
        <f t="shared" si="2"/>
        <v>34</v>
      </c>
      <c r="C42" s="12" t="s">
        <v>244</v>
      </c>
      <c r="D42" s="94"/>
      <c r="E42" s="508">
        <f t="shared" ref="E42:J42" si="12">SUM(E43:E46)</f>
        <v>0</v>
      </c>
      <c r="F42" s="509">
        <f t="shared" si="12"/>
        <v>0</v>
      </c>
      <c r="G42" s="508">
        <f t="shared" si="12"/>
        <v>0</v>
      </c>
      <c r="H42" s="509">
        <f t="shared" si="12"/>
        <v>0</v>
      </c>
      <c r="I42" s="510">
        <f t="shared" si="12"/>
        <v>0</v>
      </c>
      <c r="J42" s="511">
        <f t="shared" si="12"/>
        <v>0</v>
      </c>
      <c r="K42" s="502"/>
      <c r="L42" s="503"/>
      <c r="M42" s="502"/>
    </row>
    <row r="43" spans="2:13">
      <c r="B43" s="98">
        <f t="shared" si="2"/>
        <v>35</v>
      </c>
      <c r="C43" s="4" t="s">
        <v>44</v>
      </c>
      <c r="D43" s="101"/>
      <c r="E43" s="481"/>
      <c r="F43" s="482"/>
      <c r="G43" s="481"/>
      <c r="H43" s="482"/>
      <c r="I43" s="483"/>
      <c r="J43" s="484"/>
      <c r="K43" s="876" t="s">
        <v>49</v>
      </c>
      <c r="L43" s="877" t="s">
        <v>49</v>
      </c>
      <c r="M43" s="876" t="s">
        <v>49</v>
      </c>
    </row>
    <row r="44" spans="2:13">
      <c r="B44" s="98">
        <f t="shared" si="2"/>
        <v>36</v>
      </c>
      <c r="C44" s="4" t="s">
        <v>45</v>
      </c>
      <c r="D44" s="101"/>
      <c r="E44" s="481"/>
      <c r="F44" s="482"/>
      <c r="G44" s="481"/>
      <c r="H44" s="482"/>
      <c r="I44" s="483"/>
      <c r="J44" s="484"/>
      <c r="K44" s="876" t="s">
        <v>49</v>
      </c>
      <c r="L44" s="877" t="s">
        <v>49</v>
      </c>
      <c r="M44" s="876" t="s">
        <v>49</v>
      </c>
    </row>
    <row r="45" spans="2:13">
      <c r="B45" s="98">
        <f t="shared" si="2"/>
        <v>37</v>
      </c>
      <c r="C45" s="4" t="s">
        <v>46</v>
      </c>
      <c r="D45" s="101"/>
      <c r="E45" s="481"/>
      <c r="F45" s="482"/>
      <c r="G45" s="481"/>
      <c r="H45" s="482"/>
      <c r="I45" s="483"/>
      <c r="J45" s="484"/>
      <c r="K45" s="876" t="s">
        <v>49</v>
      </c>
      <c r="L45" s="877" t="s">
        <v>49</v>
      </c>
      <c r="M45" s="876" t="s">
        <v>49</v>
      </c>
    </row>
    <row r="46" spans="2:13" ht="13.5" thickBot="1">
      <c r="B46" s="102">
        <f t="shared" si="2"/>
        <v>38</v>
      </c>
      <c r="C46" s="13" t="s">
        <v>47</v>
      </c>
      <c r="D46" s="103"/>
      <c r="E46" s="512"/>
      <c r="F46" s="513"/>
      <c r="G46" s="512"/>
      <c r="H46" s="513"/>
      <c r="I46" s="514"/>
      <c r="J46" s="515"/>
      <c r="K46" s="880" t="s">
        <v>49</v>
      </c>
      <c r="L46" s="881" t="s">
        <v>49</v>
      </c>
      <c r="M46" s="880" t="s">
        <v>49</v>
      </c>
    </row>
    <row r="47" spans="2:13" ht="13.5" thickBot="1">
      <c r="B47" s="109">
        <f t="shared" si="2"/>
        <v>39</v>
      </c>
      <c r="C47" s="14" t="s">
        <v>48</v>
      </c>
      <c r="D47" s="110"/>
      <c r="E47" s="882" t="s">
        <v>49</v>
      </c>
      <c r="F47" s="516"/>
      <c r="G47" s="883" t="s">
        <v>49</v>
      </c>
      <c r="H47" s="517"/>
      <c r="I47" s="882" t="s">
        <v>49</v>
      </c>
      <c r="J47" s="518"/>
      <c r="K47" s="519"/>
      <c r="L47" s="518"/>
      <c r="M47" s="519"/>
    </row>
    <row r="48" spans="2:13" ht="15" customHeight="1" thickBot="1">
      <c r="B48" s="303">
        <f t="shared" si="2"/>
        <v>40</v>
      </c>
      <c r="C48" s="304" t="s">
        <v>217</v>
      </c>
      <c r="D48" s="305"/>
      <c r="E48" s="520">
        <f>E9+E39</f>
        <v>0</v>
      </c>
      <c r="F48" s="521">
        <f t="shared" ref="F48:M48" si="13">F9+F39</f>
        <v>0</v>
      </c>
      <c r="G48" s="522">
        <f t="shared" si="13"/>
        <v>0</v>
      </c>
      <c r="H48" s="523">
        <f t="shared" si="13"/>
        <v>0</v>
      </c>
      <c r="I48" s="522">
        <f t="shared" si="13"/>
        <v>0</v>
      </c>
      <c r="J48" s="523">
        <f t="shared" si="13"/>
        <v>0</v>
      </c>
      <c r="K48" s="524">
        <f t="shared" si="13"/>
        <v>0</v>
      </c>
      <c r="L48" s="525">
        <f t="shared" si="13"/>
        <v>0</v>
      </c>
      <c r="M48" s="524">
        <f t="shared" si="13"/>
        <v>0</v>
      </c>
    </row>
    <row r="49" spans="2:13" ht="13.5" thickBot="1">
      <c r="B49" s="111"/>
      <c r="C49" s="112"/>
      <c r="D49" s="112"/>
      <c r="E49" s="113"/>
      <c r="F49" s="113"/>
      <c r="G49" s="113"/>
      <c r="H49" s="113"/>
      <c r="I49" s="32"/>
      <c r="J49" s="32"/>
      <c r="K49" s="32"/>
      <c r="L49" s="32"/>
      <c r="M49" s="32"/>
    </row>
    <row r="50" spans="2:13" ht="15" customHeight="1" thickBot="1">
      <c r="B50" s="1457" t="s">
        <v>134</v>
      </c>
      <c r="C50" s="1458"/>
      <c r="D50" s="1459"/>
      <c r="E50" s="1460">
        <f>E5</f>
        <v>2020</v>
      </c>
      <c r="F50" s="1461"/>
      <c r="G50" s="114"/>
      <c r="H50" s="114"/>
      <c r="I50" s="115"/>
      <c r="J50" s="115"/>
      <c r="K50" s="34"/>
      <c r="L50" s="34"/>
      <c r="M50" s="34"/>
    </row>
    <row r="51" spans="2:13" ht="14.25" customHeight="1">
      <c r="B51" s="116">
        <f>B48+1</f>
        <v>41</v>
      </c>
      <c r="C51" s="1464" t="s">
        <v>29</v>
      </c>
      <c r="D51" s="1465"/>
      <c r="E51" s="884" t="s">
        <v>49</v>
      </c>
      <c r="F51" s="885" t="s">
        <v>49</v>
      </c>
      <c r="G51" s="111"/>
      <c r="H51" s="111"/>
      <c r="I51" s="111"/>
      <c r="J51" s="111"/>
      <c r="K51" s="34"/>
      <c r="L51" s="34"/>
      <c r="M51" s="34"/>
    </row>
    <row r="52" spans="2:13" ht="13.5" thickBot="1">
      <c r="B52" s="117">
        <f>B51+1</f>
        <v>42</v>
      </c>
      <c r="C52" s="118" t="s">
        <v>56</v>
      </c>
      <c r="D52" s="119" t="s">
        <v>57</v>
      </c>
      <c r="E52" s="526"/>
      <c r="F52" s="527"/>
      <c r="G52" s="120"/>
      <c r="H52" s="120"/>
      <c r="I52" s="120"/>
      <c r="J52" s="120"/>
      <c r="K52" s="34"/>
      <c r="L52" s="34"/>
      <c r="M52" s="34"/>
    </row>
    <row r="53" spans="2:13">
      <c r="B53" s="117">
        <f t="shared" ref="B53:B58" si="14">B52+1</f>
        <v>43</v>
      </c>
      <c r="C53" s="118" t="s">
        <v>59</v>
      </c>
      <c r="D53" s="119" t="s">
        <v>60</v>
      </c>
      <c r="E53" s="528"/>
      <c r="F53" s="529"/>
      <c r="G53" s="121"/>
      <c r="H53" s="121"/>
      <c r="I53" s="121"/>
      <c r="J53" s="35" t="s">
        <v>62</v>
      </c>
      <c r="K53" s="36"/>
      <c r="L53" s="37" t="s">
        <v>63</v>
      </c>
      <c r="M53" s="38"/>
    </row>
    <row r="54" spans="2:13" ht="13.5" thickBot="1">
      <c r="B54" s="122">
        <f t="shared" si="14"/>
        <v>44</v>
      </c>
      <c r="C54" s="123" t="s">
        <v>61</v>
      </c>
      <c r="D54" s="124" t="s">
        <v>60</v>
      </c>
      <c r="E54" s="530"/>
      <c r="F54" s="531"/>
      <c r="G54" s="121"/>
      <c r="H54" s="121"/>
      <c r="I54" s="121"/>
      <c r="J54" s="39" t="s">
        <v>64</v>
      </c>
      <c r="K54" s="40"/>
      <c r="L54" s="41" t="s">
        <v>64</v>
      </c>
      <c r="M54" s="42"/>
    </row>
    <row r="55" spans="2:13" ht="14.25" customHeight="1">
      <c r="B55" s="116">
        <f t="shared" si="14"/>
        <v>45</v>
      </c>
      <c r="C55" s="1464" t="s">
        <v>37</v>
      </c>
      <c r="D55" s="1465"/>
      <c r="E55" s="886" t="s">
        <v>49</v>
      </c>
      <c r="F55" s="887" t="s">
        <v>49</v>
      </c>
      <c r="G55" s="111"/>
      <c r="H55" s="111"/>
      <c r="I55" s="111"/>
      <c r="J55" s="43"/>
      <c r="K55" s="44"/>
      <c r="L55" s="45"/>
      <c r="M55" s="46"/>
    </row>
    <row r="56" spans="2:13">
      <c r="B56" s="117">
        <f t="shared" si="14"/>
        <v>46</v>
      </c>
      <c r="C56" s="118" t="s">
        <v>56</v>
      </c>
      <c r="D56" s="125" t="s">
        <v>57</v>
      </c>
      <c r="E56" s="526"/>
      <c r="F56" s="527"/>
      <c r="G56" s="120"/>
      <c r="H56" s="120"/>
      <c r="I56" s="120"/>
      <c r="J56" s="47"/>
      <c r="K56" s="44"/>
      <c r="L56" s="48"/>
      <c r="M56" s="46"/>
    </row>
    <row r="57" spans="2:13" ht="13.5" thickBot="1">
      <c r="B57" s="117">
        <f t="shared" si="14"/>
        <v>47</v>
      </c>
      <c r="C57" s="118" t="s">
        <v>59</v>
      </c>
      <c r="D57" s="119" t="s">
        <v>60</v>
      </c>
      <c r="E57" s="528"/>
      <c r="F57" s="529"/>
      <c r="G57" s="121"/>
      <c r="H57" s="121"/>
      <c r="I57" s="121"/>
      <c r="J57" s="49" t="s">
        <v>65</v>
      </c>
      <c r="K57" s="50"/>
      <c r="L57" s="51" t="s">
        <v>65</v>
      </c>
      <c r="M57" s="52"/>
    </row>
    <row r="58" spans="2:13" ht="13.5" thickBot="1">
      <c r="B58" s="126">
        <f t="shared" si="14"/>
        <v>48</v>
      </c>
      <c r="C58" s="127" t="s">
        <v>61</v>
      </c>
      <c r="D58" s="128" t="s">
        <v>60</v>
      </c>
      <c r="E58" s="532"/>
      <c r="F58" s="533"/>
      <c r="G58" s="121"/>
      <c r="H58" s="121"/>
      <c r="I58" s="121"/>
      <c r="J58" s="53" t="s">
        <v>66</v>
      </c>
      <c r="K58" s="54"/>
      <c r="L58" s="55"/>
      <c r="M58" s="56"/>
    </row>
    <row r="60" spans="2:13" ht="12" customHeight="1">
      <c r="B60" s="321" t="s">
        <v>242</v>
      </c>
    </row>
    <row r="61" spans="2:13" ht="8.25" customHeight="1">
      <c r="B61" s="325"/>
    </row>
    <row r="62" spans="2:13" ht="14.25" customHeight="1">
      <c r="B62" s="1462" t="s">
        <v>248</v>
      </c>
      <c r="C62" s="1462"/>
      <c r="D62" s="1462"/>
      <c r="E62" s="1462"/>
      <c r="F62" s="1462"/>
      <c r="G62" s="1462"/>
      <c r="H62" s="1462"/>
      <c r="I62" s="1462"/>
      <c r="J62" s="1462"/>
      <c r="K62" s="1462"/>
      <c r="L62" s="1462"/>
      <c r="M62" s="1462"/>
    </row>
    <row r="63" spans="2:13" ht="14.25" customHeight="1">
      <c r="B63" s="1462" t="s">
        <v>249</v>
      </c>
      <c r="C63" s="1463"/>
      <c r="D63" s="1463"/>
      <c r="E63" s="1463"/>
      <c r="F63" s="1463"/>
      <c r="G63" s="1463"/>
      <c r="H63" s="1463"/>
      <c r="I63" s="1463"/>
      <c r="J63" s="1463"/>
      <c r="K63" s="1463"/>
      <c r="L63" s="1463"/>
      <c r="M63" s="1463"/>
    </row>
  </sheetData>
  <protectedRanges>
    <protectedRange password="C521" sqref="J55:M56" name="Oblast1_1_1"/>
    <protectedRange password="C521" sqref="E48:J48" name="Oblast1_2_1_1_1_2"/>
  </protectedRanges>
  <mergeCells count="14">
    <mergeCell ref="J2:K2"/>
    <mergeCell ref="I6:J6"/>
    <mergeCell ref="B50:D50"/>
    <mergeCell ref="E50:F50"/>
    <mergeCell ref="B63:M63"/>
    <mergeCell ref="C51:D51"/>
    <mergeCell ref="C55:D55"/>
    <mergeCell ref="B5:D7"/>
    <mergeCell ref="E5:F5"/>
    <mergeCell ref="G5:H5"/>
    <mergeCell ref="B62:M62"/>
    <mergeCell ref="I5:J5"/>
    <mergeCell ref="E6:F6"/>
    <mergeCell ref="G6:H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zoomScale="85" zoomScaleNormal="85" workbookViewId="0">
      <selection activeCell="G3" sqref="G3"/>
    </sheetView>
  </sheetViews>
  <sheetFormatPr defaultRowHeight="12.75"/>
  <cols>
    <col min="1" max="1" width="2.7109375" customWidth="1"/>
    <col min="2" max="2" width="3.28515625" customWidth="1"/>
    <col min="3" max="3" width="28.42578125" customWidth="1"/>
    <col min="4" max="4" width="15" customWidth="1"/>
    <col min="5" max="5" width="19.5703125" customWidth="1"/>
    <col min="6" max="6" width="19" customWidth="1"/>
    <col min="7" max="7" width="15" customWidth="1"/>
  </cols>
  <sheetData>
    <row r="1" spans="2:9" ht="13.5" thickBot="1">
      <c r="I1" s="433" t="s">
        <v>283</v>
      </c>
    </row>
    <row r="2" spans="2:9" ht="12.75" customHeight="1" thickBot="1">
      <c r="B2" s="129"/>
      <c r="C2" s="129"/>
      <c r="D2" s="1" t="s">
        <v>0</v>
      </c>
      <c r="E2" s="130"/>
      <c r="F2" s="1" t="s">
        <v>1</v>
      </c>
      <c r="G2" s="76">
        <v>2020</v>
      </c>
      <c r="I2" s="433" t="s">
        <v>284</v>
      </c>
    </row>
    <row r="3" spans="2:9">
      <c r="B3" s="129"/>
      <c r="C3" s="129"/>
      <c r="D3" s="1"/>
      <c r="E3" s="309"/>
      <c r="F3" s="1"/>
      <c r="G3" s="80"/>
      <c r="I3" s="433" t="s">
        <v>313</v>
      </c>
    </row>
    <row r="4" spans="2:9" ht="15.75" customHeight="1">
      <c r="B4" s="184" t="s">
        <v>135</v>
      </c>
      <c r="C4" s="132"/>
      <c r="D4" s="132"/>
      <c r="E4" s="132"/>
      <c r="F4" s="132"/>
      <c r="G4" s="132"/>
      <c r="I4" s="433" t="s">
        <v>285</v>
      </c>
    </row>
    <row r="5" spans="2:9" ht="13.5" thickBot="1">
      <c r="B5" s="133"/>
      <c r="C5" s="134"/>
      <c r="D5" s="134"/>
      <c r="E5" s="1492"/>
      <c r="F5" s="1492"/>
      <c r="G5" s="135"/>
    </row>
    <row r="6" spans="2:9" ht="29.25" customHeight="1" thickBot="1">
      <c r="B6" s="1493" t="s">
        <v>136</v>
      </c>
      <c r="C6" s="1494"/>
      <c r="D6" s="1495"/>
      <c r="E6" s="136" t="s">
        <v>137</v>
      </c>
      <c r="F6" s="137" t="s">
        <v>61</v>
      </c>
      <c r="G6" s="138"/>
    </row>
    <row r="7" spans="2:9" ht="13.5" thickBot="1">
      <c r="B7" s="1496"/>
      <c r="C7" s="1497"/>
      <c r="D7" s="1498"/>
      <c r="E7" s="139" t="s">
        <v>138</v>
      </c>
      <c r="F7" s="140" t="s">
        <v>60</v>
      </c>
      <c r="G7" s="141"/>
    </row>
    <row r="8" spans="2:9" ht="13.5" thickBot="1">
      <c r="B8" s="142"/>
      <c r="C8" s="1499" t="s">
        <v>11</v>
      </c>
      <c r="D8" s="1500"/>
      <c r="E8" s="144" t="s">
        <v>12</v>
      </c>
      <c r="F8" s="145" t="s">
        <v>13</v>
      </c>
      <c r="G8" s="146"/>
    </row>
    <row r="9" spans="2:9" ht="14.25" customHeight="1" thickBot="1">
      <c r="B9" s="147">
        <v>1</v>
      </c>
      <c r="C9" s="1501" t="s">
        <v>139</v>
      </c>
      <c r="D9" s="1502"/>
      <c r="E9" s="565">
        <f>SUM(E10:E13)</f>
        <v>0</v>
      </c>
      <c r="F9" s="571" t="s">
        <v>49</v>
      </c>
      <c r="G9" s="146"/>
    </row>
    <row r="10" spans="2:9" ht="14.25" customHeight="1">
      <c r="B10" s="147">
        <f>B9+1</f>
        <v>2</v>
      </c>
      <c r="C10" s="1503" t="s">
        <v>140</v>
      </c>
      <c r="D10" s="1504"/>
      <c r="E10" s="148"/>
      <c r="F10" s="573" t="s">
        <v>49</v>
      </c>
      <c r="G10" s="146"/>
    </row>
    <row r="11" spans="2:9" ht="14.25" customHeight="1">
      <c r="B11" s="149">
        <f t="shared" ref="B11:B33" si="0">B10+1</f>
        <v>3</v>
      </c>
      <c r="C11" s="1488" t="s">
        <v>141</v>
      </c>
      <c r="D11" s="1489"/>
      <c r="E11" s="148"/>
      <c r="F11" s="573" t="s">
        <v>49</v>
      </c>
      <c r="G11" s="146"/>
    </row>
    <row r="12" spans="2:9" ht="14.25" customHeight="1">
      <c r="B12" s="149">
        <f t="shared" si="0"/>
        <v>4</v>
      </c>
      <c r="C12" s="151" t="s">
        <v>142</v>
      </c>
      <c r="D12" s="152"/>
      <c r="E12" s="148"/>
      <c r="F12" s="574"/>
      <c r="G12" s="146"/>
    </row>
    <row r="13" spans="2:9" ht="14.25" customHeight="1" thickBot="1">
      <c r="B13" s="153">
        <f t="shared" si="0"/>
        <v>5</v>
      </c>
      <c r="C13" s="1482" t="s">
        <v>143</v>
      </c>
      <c r="D13" s="1483"/>
      <c r="E13" s="148"/>
      <c r="F13" s="573" t="s">
        <v>49</v>
      </c>
      <c r="G13" s="146"/>
    </row>
    <row r="14" spans="2:9" ht="14.25" customHeight="1" thickBot="1">
      <c r="B14" s="147">
        <f t="shared" si="0"/>
        <v>6</v>
      </c>
      <c r="C14" s="1501" t="s">
        <v>144</v>
      </c>
      <c r="D14" s="1502"/>
      <c r="E14" s="565">
        <f>SUM(E16:E21,E23:E28)</f>
        <v>0</v>
      </c>
      <c r="F14" s="572" t="s">
        <v>49</v>
      </c>
      <c r="G14" s="146"/>
    </row>
    <row r="15" spans="2:9" ht="14.25" customHeight="1">
      <c r="B15" s="147">
        <f t="shared" si="0"/>
        <v>7</v>
      </c>
      <c r="C15" s="1484" t="s">
        <v>29</v>
      </c>
      <c r="D15" s="1485"/>
      <c r="E15" s="566" t="s">
        <v>49</v>
      </c>
      <c r="F15" s="575" t="s">
        <v>49</v>
      </c>
      <c r="G15" s="146"/>
    </row>
    <row r="16" spans="2:9" ht="14.25" customHeight="1">
      <c r="B16" s="149">
        <f t="shared" si="0"/>
        <v>8</v>
      </c>
      <c r="C16" s="1482" t="s">
        <v>145</v>
      </c>
      <c r="D16" s="1483"/>
      <c r="E16" s="155"/>
      <c r="F16" s="578"/>
      <c r="G16" s="156"/>
    </row>
    <row r="17" spans="2:12" ht="14.25" customHeight="1">
      <c r="B17" s="149">
        <f t="shared" si="0"/>
        <v>9</v>
      </c>
      <c r="C17" s="1488" t="s">
        <v>146</v>
      </c>
      <c r="D17" s="1489"/>
      <c r="E17" s="148"/>
      <c r="F17" s="577"/>
      <c r="G17" s="306"/>
      <c r="H17" s="307"/>
      <c r="I17" s="307"/>
      <c r="J17" s="307"/>
      <c r="K17" s="307"/>
      <c r="L17" s="307"/>
    </row>
    <row r="18" spans="2:12" ht="14.25" customHeight="1">
      <c r="B18" s="149">
        <f t="shared" si="0"/>
        <v>10</v>
      </c>
      <c r="C18" s="1482" t="s">
        <v>147</v>
      </c>
      <c r="D18" s="1483"/>
      <c r="E18" s="148"/>
      <c r="F18" s="574"/>
      <c r="G18" s="156"/>
    </row>
    <row r="19" spans="2:12" ht="14.25" customHeight="1">
      <c r="B19" s="149">
        <f t="shared" si="0"/>
        <v>11</v>
      </c>
      <c r="C19" s="151" t="s">
        <v>148</v>
      </c>
      <c r="D19" s="152"/>
      <c r="E19" s="148"/>
      <c r="F19" s="573" t="s">
        <v>49</v>
      </c>
      <c r="G19" s="156"/>
    </row>
    <row r="20" spans="2:12" ht="14.25" customHeight="1">
      <c r="B20" s="149">
        <f t="shared" si="0"/>
        <v>12</v>
      </c>
      <c r="C20" s="1482" t="s">
        <v>149</v>
      </c>
      <c r="D20" s="1483"/>
      <c r="E20" s="148"/>
      <c r="F20" s="577"/>
      <c r="G20" s="156"/>
    </row>
    <row r="21" spans="2:12" ht="14.25" customHeight="1" thickBot="1">
      <c r="B21" s="149">
        <f t="shared" si="0"/>
        <v>13</v>
      </c>
      <c r="C21" s="1482" t="s">
        <v>150</v>
      </c>
      <c r="D21" s="1483"/>
      <c r="E21" s="148"/>
      <c r="F21" s="574"/>
      <c r="G21" s="157"/>
    </row>
    <row r="22" spans="2:12" ht="14.25" customHeight="1">
      <c r="B22" s="147">
        <f t="shared" si="0"/>
        <v>14</v>
      </c>
      <c r="C22" s="1484" t="s">
        <v>151</v>
      </c>
      <c r="D22" s="1485"/>
      <c r="E22" s="567" t="s">
        <v>49</v>
      </c>
      <c r="F22" s="575" t="s">
        <v>49</v>
      </c>
      <c r="G22" s="159"/>
    </row>
    <row r="23" spans="2:12" ht="14.25" customHeight="1">
      <c r="B23" s="149">
        <f t="shared" si="0"/>
        <v>15</v>
      </c>
      <c r="C23" s="1482" t="s">
        <v>145</v>
      </c>
      <c r="D23" s="1483"/>
      <c r="E23" s="160"/>
      <c r="F23" s="579"/>
      <c r="G23" s="157"/>
    </row>
    <row r="24" spans="2:12" ht="14.25" customHeight="1">
      <c r="B24" s="149">
        <f t="shared" si="0"/>
        <v>16</v>
      </c>
      <c r="C24" s="1488" t="s">
        <v>146</v>
      </c>
      <c r="D24" s="1489"/>
      <c r="E24" s="148"/>
      <c r="F24" s="577"/>
      <c r="G24" s="306"/>
      <c r="H24" s="307"/>
      <c r="I24" s="307"/>
      <c r="J24" s="307"/>
      <c r="K24" s="307"/>
      <c r="L24" s="307"/>
    </row>
    <row r="25" spans="2:12" ht="14.25" customHeight="1">
      <c r="B25" s="149">
        <f t="shared" si="0"/>
        <v>17</v>
      </c>
      <c r="C25" s="1482" t="s">
        <v>147</v>
      </c>
      <c r="D25" s="1483"/>
      <c r="E25" s="148"/>
      <c r="F25" s="574"/>
      <c r="G25" s="157"/>
    </row>
    <row r="26" spans="2:12" ht="14.25" customHeight="1">
      <c r="B26" s="149">
        <f t="shared" si="0"/>
        <v>18</v>
      </c>
      <c r="C26" s="151" t="s">
        <v>148</v>
      </c>
      <c r="D26" s="152"/>
      <c r="E26" s="148"/>
      <c r="F26" s="573" t="s">
        <v>49</v>
      </c>
      <c r="G26" s="157"/>
    </row>
    <row r="27" spans="2:12" ht="14.25" customHeight="1">
      <c r="B27" s="149">
        <f t="shared" si="0"/>
        <v>19</v>
      </c>
      <c r="C27" s="1482" t="s">
        <v>149</v>
      </c>
      <c r="D27" s="1483"/>
      <c r="E27" s="148"/>
      <c r="F27" s="577"/>
      <c r="G27" s="157"/>
    </row>
    <row r="28" spans="2:12" ht="14.25" customHeight="1" thickBot="1">
      <c r="B28" s="149">
        <f t="shared" si="0"/>
        <v>20</v>
      </c>
      <c r="C28" s="1482" t="s">
        <v>150</v>
      </c>
      <c r="D28" s="1483"/>
      <c r="E28" s="148"/>
      <c r="F28" s="574"/>
      <c r="G28" s="157"/>
    </row>
    <row r="29" spans="2:12" ht="14.25" customHeight="1">
      <c r="B29" s="147">
        <f t="shared" si="0"/>
        <v>21</v>
      </c>
      <c r="C29" s="1484" t="s">
        <v>152</v>
      </c>
      <c r="D29" s="1485"/>
      <c r="E29" s="568">
        <f>E16+E23</f>
        <v>0</v>
      </c>
      <c r="F29" s="580">
        <f>F16+F18+F23+F25</f>
        <v>0</v>
      </c>
      <c r="G29" s="159"/>
    </row>
    <row r="30" spans="2:12" ht="14.25" customHeight="1">
      <c r="B30" s="149">
        <f t="shared" si="0"/>
        <v>22</v>
      </c>
      <c r="C30" s="1486" t="s">
        <v>153</v>
      </c>
      <c r="D30" s="1487"/>
      <c r="E30" s="569">
        <f>E21+E28</f>
        <v>0</v>
      </c>
      <c r="F30" s="581">
        <f>F21+F28</f>
        <v>0</v>
      </c>
      <c r="G30" s="161"/>
    </row>
    <row r="31" spans="2:12" ht="14.25" customHeight="1" thickBot="1">
      <c r="B31" s="153">
        <f t="shared" si="0"/>
        <v>23</v>
      </c>
      <c r="C31" s="1490" t="s">
        <v>154</v>
      </c>
      <c r="D31" s="1491"/>
      <c r="E31" s="936"/>
      <c r="F31" s="576" t="s">
        <v>49</v>
      </c>
      <c r="G31" s="161"/>
    </row>
    <row r="32" spans="2:12" ht="14.25" customHeight="1" thickBot="1">
      <c r="B32" s="147">
        <f t="shared" si="0"/>
        <v>24</v>
      </c>
      <c r="C32" s="162" t="s">
        <v>25</v>
      </c>
      <c r="D32" s="163"/>
      <c r="E32" s="582">
        <f>E14-E31</f>
        <v>0</v>
      </c>
      <c r="F32" s="583">
        <f>SUM(F16:F18,F20:F21,F23:F25,F27:F28)</f>
        <v>0</v>
      </c>
      <c r="G32" s="306" t="s">
        <v>245</v>
      </c>
      <c r="H32" s="307"/>
      <c r="I32" s="307"/>
      <c r="J32" s="307"/>
    </row>
    <row r="33" spans="2:7" ht="14.25" customHeight="1" thickBot="1">
      <c r="B33" s="164">
        <f t="shared" si="0"/>
        <v>25</v>
      </c>
      <c r="C33" s="1480" t="s">
        <v>155</v>
      </c>
      <c r="D33" s="1481"/>
      <c r="E33" s="570">
        <f>E9-E14</f>
        <v>0</v>
      </c>
      <c r="F33" s="572" t="s">
        <v>49</v>
      </c>
      <c r="G33" s="159"/>
    </row>
    <row r="34" spans="2:7">
      <c r="B34" s="165"/>
      <c r="C34" s="166"/>
      <c r="D34" s="166"/>
      <c r="E34" s="167"/>
      <c r="F34" s="159"/>
      <c r="G34" s="159"/>
    </row>
    <row r="35" spans="2:7" ht="13.5" thickBot="1">
      <c r="B35" s="165"/>
      <c r="C35" s="166"/>
      <c r="D35" s="166"/>
      <c r="E35" s="167"/>
      <c r="F35" s="159"/>
      <c r="G35" s="159"/>
    </row>
    <row r="36" spans="2:7">
      <c r="B36" s="165"/>
      <c r="C36" s="129"/>
      <c r="D36" s="35" t="s">
        <v>62</v>
      </c>
      <c r="E36" s="168"/>
      <c r="F36" s="37" t="s">
        <v>63</v>
      </c>
      <c r="G36" s="169"/>
    </row>
    <row r="37" spans="2:7">
      <c r="B37" s="170"/>
      <c r="C37" s="129"/>
      <c r="D37" s="39" t="s">
        <v>64</v>
      </c>
      <c r="E37" s="171"/>
      <c r="F37" s="41" t="s">
        <v>64</v>
      </c>
      <c r="G37" s="172"/>
    </row>
    <row r="38" spans="2:7">
      <c r="B38" s="129"/>
      <c r="C38" s="129"/>
      <c r="D38" s="173"/>
      <c r="E38" s="174"/>
      <c r="F38" s="175"/>
      <c r="G38" s="176"/>
    </row>
    <row r="39" spans="2:7">
      <c r="B39" s="129"/>
      <c r="C39" s="129"/>
      <c r="D39" s="177"/>
      <c r="E39" s="174"/>
      <c r="F39" s="178"/>
      <c r="G39" s="176"/>
    </row>
    <row r="40" spans="2:7" ht="13.5" thickBot="1">
      <c r="B40" s="129"/>
      <c r="C40" s="129"/>
      <c r="D40" s="49" t="s">
        <v>65</v>
      </c>
      <c r="E40" s="179"/>
      <c r="F40" s="180" t="s">
        <v>65</v>
      </c>
      <c r="G40" s="181"/>
    </row>
    <row r="41" spans="2:7" ht="13.5" thickBot="1">
      <c r="B41" s="129"/>
      <c r="C41" s="129"/>
      <c r="D41" s="53" t="s">
        <v>66</v>
      </c>
      <c r="E41" s="182"/>
      <c r="F41" s="55"/>
      <c r="G41" s="183"/>
    </row>
  </sheetData>
  <mergeCells count="24">
    <mergeCell ref="E5:F5"/>
    <mergeCell ref="B6:D7"/>
    <mergeCell ref="C8:D8"/>
    <mergeCell ref="C9:D9"/>
    <mergeCell ref="C15:D15"/>
    <mergeCell ref="C10:D10"/>
    <mergeCell ref="C11:D11"/>
    <mergeCell ref="C13:D13"/>
    <mergeCell ref="C14:D14"/>
    <mergeCell ref="C33:D33"/>
    <mergeCell ref="C28:D28"/>
    <mergeCell ref="C29:D29"/>
    <mergeCell ref="C30:D30"/>
    <mergeCell ref="C16:D16"/>
    <mergeCell ref="C20:D20"/>
    <mergeCell ref="C21:D21"/>
    <mergeCell ref="C22:D22"/>
    <mergeCell ref="C17:D17"/>
    <mergeCell ref="C18:D18"/>
    <mergeCell ref="C23:D23"/>
    <mergeCell ref="C24:D24"/>
    <mergeCell ref="C25:D25"/>
    <mergeCell ref="C27:D27"/>
    <mergeCell ref="C31:D31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zoomScale="85" zoomScaleNormal="85" workbookViewId="0">
      <selection activeCell="K14" sqref="K14"/>
    </sheetView>
  </sheetViews>
  <sheetFormatPr defaultRowHeight="12.75"/>
  <cols>
    <col min="1" max="1" width="2.7109375" customWidth="1"/>
    <col min="2" max="2" width="3.28515625" customWidth="1"/>
    <col min="3" max="3" width="43.28515625" customWidth="1"/>
    <col min="4" max="4" width="13.85546875" customWidth="1"/>
    <col min="5" max="5" width="19.5703125" customWidth="1"/>
    <col min="6" max="6" width="13.85546875" customWidth="1"/>
    <col min="7" max="7" width="16" bestFit="1" customWidth="1"/>
  </cols>
  <sheetData>
    <row r="1" spans="2:9" ht="13.5" thickBot="1">
      <c r="I1" s="433" t="s">
        <v>283</v>
      </c>
    </row>
    <row r="2" spans="2:9" ht="13.5" customHeight="1" thickBot="1">
      <c r="B2" s="185"/>
      <c r="C2" s="186"/>
      <c r="D2" s="1" t="s">
        <v>0</v>
      </c>
      <c r="E2" s="130"/>
      <c r="F2" s="1" t="s">
        <v>1</v>
      </c>
      <c r="G2" s="76">
        <v>2020</v>
      </c>
      <c r="I2" s="433" t="s">
        <v>284</v>
      </c>
    </row>
    <row r="3" spans="2:9">
      <c r="B3" s="185"/>
      <c r="C3" s="186"/>
      <c r="D3" s="1"/>
      <c r="E3" s="309"/>
      <c r="F3" s="1"/>
      <c r="G3" s="80"/>
      <c r="I3" s="433" t="s">
        <v>313</v>
      </c>
    </row>
    <row r="4" spans="2:9" ht="15.75" customHeight="1">
      <c r="B4" s="131" t="s">
        <v>156</v>
      </c>
      <c r="C4" s="132"/>
      <c r="D4" s="132"/>
      <c r="E4" s="132"/>
      <c r="F4" s="132"/>
      <c r="G4" s="132"/>
      <c r="I4" s="433" t="s">
        <v>285</v>
      </c>
    </row>
    <row r="5" spans="2:9" ht="13.5" thickBot="1">
      <c r="B5" s="187"/>
      <c r="C5" s="132"/>
      <c r="D5" s="132"/>
      <c r="E5" s="132"/>
      <c r="F5" s="776"/>
      <c r="G5" s="132"/>
    </row>
    <row r="6" spans="2:9" ht="13.5" thickBot="1">
      <c r="B6" s="133"/>
      <c r="C6" s="134"/>
      <c r="D6" s="1505">
        <f>G2+1</f>
        <v>2021</v>
      </c>
      <c r="E6" s="1506"/>
      <c r="F6" s="1505">
        <f>D6+1</f>
        <v>2022</v>
      </c>
      <c r="G6" s="1506"/>
    </row>
    <row r="7" spans="2:9" ht="29.25" customHeight="1" thickBot="1">
      <c r="B7" s="1493" t="s">
        <v>157</v>
      </c>
      <c r="C7" s="1494"/>
      <c r="D7" s="188" t="s">
        <v>137</v>
      </c>
      <c r="E7" s="189" t="s">
        <v>61</v>
      </c>
      <c r="F7" s="188" t="s">
        <v>137</v>
      </c>
      <c r="G7" s="189" t="s">
        <v>61</v>
      </c>
    </row>
    <row r="8" spans="2:9" ht="13.5" thickBot="1">
      <c r="B8" s="1496"/>
      <c r="C8" s="1497"/>
      <c r="D8" s="190" t="s">
        <v>138</v>
      </c>
      <c r="E8" s="191" t="s">
        <v>60</v>
      </c>
      <c r="F8" s="190" t="s">
        <v>138</v>
      </c>
      <c r="G8" s="191" t="s">
        <v>60</v>
      </c>
    </row>
    <row r="9" spans="2:9" ht="13.5" thickBot="1">
      <c r="B9" s="142"/>
      <c r="C9" s="143" t="s">
        <v>11</v>
      </c>
      <c r="D9" s="144" t="s">
        <v>12</v>
      </c>
      <c r="E9" s="145" t="s">
        <v>13</v>
      </c>
      <c r="F9" s="144" t="s">
        <v>14</v>
      </c>
      <c r="G9" s="145" t="s">
        <v>15</v>
      </c>
    </row>
    <row r="10" spans="2:9" ht="13.5" thickBot="1">
      <c r="B10" s="154">
        <v>1</v>
      </c>
      <c r="C10" s="192" t="s">
        <v>139</v>
      </c>
      <c r="D10" s="565">
        <f>SUM(D11:D14)</f>
        <v>0</v>
      </c>
      <c r="E10" s="571" t="s">
        <v>49</v>
      </c>
      <c r="F10" s="565">
        <f>SUM(F11:F14)</f>
        <v>0</v>
      </c>
      <c r="G10" s="571" t="s">
        <v>49</v>
      </c>
    </row>
    <row r="11" spans="2:9">
      <c r="B11" s="154">
        <v>2</v>
      </c>
      <c r="C11" s="193" t="s">
        <v>140</v>
      </c>
      <c r="D11" s="194"/>
      <c r="E11" s="584" t="s">
        <v>49</v>
      </c>
      <c r="F11" s="194"/>
      <c r="G11" s="584" t="s">
        <v>49</v>
      </c>
    </row>
    <row r="12" spans="2:9">
      <c r="B12" s="196">
        <v>3</v>
      </c>
      <c r="C12" s="150" t="s">
        <v>141</v>
      </c>
      <c r="D12" s="194"/>
      <c r="E12" s="584" t="s">
        <v>49</v>
      </c>
      <c r="F12" s="194"/>
      <c r="G12" s="584" t="s">
        <v>49</v>
      </c>
    </row>
    <row r="13" spans="2:9">
      <c r="B13" s="196">
        <v>4</v>
      </c>
      <c r="C13" s="151" t="s">
        <v>142</v>
      </c>
      <c r="D13" s="194"/>
      <c r="E13" s="195"/>
      <c r="F13" s="194"/>
      <c r="G13" s="195"/>
    </row>
    <row r="14" spans="2:9" ht="13.5" thickBot="1">
      <c r="B14" s="197">
        <v>5</v>
      </c>
      <c r="C14" s="158" t="s">
        <v>143</v>
      </c>
      <c r="D14" s="194"/>
      <c r="E14" s="584" t="s">
        <v>49</v>
      </c>
      <c r="F14" s="194"/>
      <c r="G14" s="584" t="s">
        <v>49</v>
      </c>
    </row>
    <row r="15" spans="2:9" ht="13.5" thickBot="1">
      <c r="B15" s="154">
        <v>6</v>
      </c>
      <c r="C15" s="192" t="s">
        <v>144</v>
      </c>
      <c r="D15" s="565">
        <f>SUM(D17:D22,D24:D29)</f>
        <v>0</v>
      </c>
      <c r="E15" s="572" t="s">
        <v>49</v>
      </c>
      <c r="F15" s="565">
        <f>SUM(F17:F22,F24:F29)</f>
        <v>0</v>
      </c>
      <c r="G15" s="572" t="s">
        <v>49</v>
      </c>
    </row>
    <row r="16" spans="2:9">
      <c r="B16" s="198">
        <v>7</v>
      </c>
      <c r="C16" s="199" t="s">
        <v>29</v>
      </c>
      <c r="D16" s="566" t="s">
        <v>49</v>
      </c>
      <c r="E16" s="586" t="s">
        <v>49</v>
      </c>
      <c r="F16" s="566" t="s">
        <v>49</v>
      </c>
      <c r="G16" s="586" t="s">
        <v>49</v>
      </c>
    </row>
    <row r="17" spans="2:8">
      <c r="B17" s="200">
        <v>8</v>
      </c>
      <c r="C17" s="151" t="s">
        <v>145</v>
      </c>
      <c r="D17" s="201"/>
      <c r="E17" s="888"/>
      <c r="F17" s="201"/>
      <c r="G17" s="888"/>
    </row>
    <row r="18" spans="2:8">
      <c r="B18" s="202">
        <v>9</v>
      </c>
      <c r="C18" s="150" t="s">
        <v>146</v>
      </c>
      <c r="D18" s="194"/>
      <c r="E18" s="195"/>
      <c r="F18" s="194"/>
      <c r="G18" s="902"/>
      <c r="H18" s="306"/>
    </row>
    <row r="19" spans="2:8">
      <c r="B19" s="202">
        <v>10</v>
      </c>
      <c r="C19" s="151" t="s">
        <v>147</v>
      </c>
      <c r="D19" s="194"/>
      <c r="E19" s="889"/>
      <c r="F19" s="194"/>
      <c r="G19" s="889"/>
    </row>
    <row r="20" spans="2:8">
      <c r="B20" s="202">
        <v>11</v>
      </c>
      <c r="C20" s="151" t="s">
        <v>148</v>
      </c>
      <c r="D20" s="194"/>
      <c r="E20" s="584" t="s">
        <v>49</v>
      </c>
      <c r="F20" s="194"/>
      <c r="G20" s="584" t="s">
        <v>49</v>
      </c>
    </row>
    <row r="21" spans="2:8">
      <c r="B21" s="202">
        <v>12</v>
      </c>
      <c r="C21" s="151" t="s">
        <v>149</v>
      </c>
      <c r="D21" s="194"/>
      <c r="E21" s="195"/>
      <c r="F21" s="194"/>
      <c r="G21" s="902"/>
    </row>
    <row r="22" spans="2:8" ht="13.5" thickBot="1">
      <c r="B22" s="200">
        <v>13</v>
      </c>
      <c r="C22" s="151" t="s">
        <v>150</v>
      </c>
      <c r="D22" s="194"/>
      <c r="E22" s="889"/>
      <c r="F22" s="194"/>
      <c r="G22" s="889"/>
    </row>
    <row r="23" spans="2:8">
      <c r="B23" s="154">
        <v>15</v>
      </c>
      <c r="C23" s="199" t="s">
        <v>151</v>
      </c>
      <c r="D23" s="566" t="s">
        <v>49</v>
      </c>
      <c r="E23" s="891" t="s">
        <v>49</v>
      </c>
      <c r="F23" s="566" t="s">
        <v>49</v>
      </c>
      <c r="G23" s="586" t="s">
        <v>49</v>
      </c>
    </row>
    <row r="24" spans="2:8">
      <c r="B24" s="202">
        <v>16</v>
      </c>
      <c r="C24" s="151" t="s">
        <v>145</v>
      </c>
      <c r="D24" s="194"/>
      <c r="E24" s="890"/>
      <c r="F24" s="194"/>
      <c r="G24" s="889"/>
    </row>
    <row r="25" spans="2:8">
      <c r="B25" s="202">
        <v>17</v>
      </c>
      <c r="C25" s="150" t="s">
        <v>146</v>
      </c>
      <c r="D25" s="194"/>
      <c r="E25" s="195"/>
      <c r="F25" s="194"/>
      <c r="G25" s="902"/>
      <c r="H25" s="306"/>
    </row>
    <row r="26" spans="2:8">
      <c r="B26" s="202">
        <v>18</v>
      </c>
      <c r="C26" s="151" t="s">
        <v>147</v>
      </c>
      <c r="D26" s="194"/>
      <c r="E26" s="889"/>
      <c r="F26" s="194"/>
      <c r="G26" s="889"/>
    </row>
    <row r="27" spans="2:8">
      <c r="B27" s="202">
        <v>19</v>
      </c>
      <c r="C27" s="151" t="s">
        <v>148</v>
      </c>
      <c r="D27" s="194"/>
      <c r="E27" s="584" t="s">
        <v>49</v>
      </c>
      <c r="F27" s="194"/>
      <c r="G27" s="584" t="s">
        <v>49</v>
      </c>
    </row>
    <row r="28" spans="2:8">
      <c r="B28" s="202">
        <v>20</v>
      </c>
      <c r="C28" s="151" t="s">
        <v>149</v>
      </c>
      <c r="D28" s="194"/>
      <c r="E28" s="195"/>
      <c r="F28" s="194"/>
      <c r="G28" s="195"/>
    </row>
    <row r="29" spans="2:8" ht="13.5" thickBot="1">
      <c r="B29" s="200">
        <v>21</v>
      </c>
      <c r="C29" s="151" t="s">
        <v>150</v>
      </c>
      <c r="D29" s="194"/>
      <c r="E29" s="889"/>
      <c r="F29" s="194"/>
      <c r="G29" s="889"/>
    </row>
    <row r="30" spans="2:8">
      <c r="B30" s="154">
        <v>23</v>
      </c>
      <c r="C30" s="199" t="s">
        <v>152</v>
      </c>
      <c r="D30" s="568">
        <f>D17+D24</f>
        <v>0</v>
      </c>
      <c r="E30" s="588">
        <f>E17+E19+E24+E26</f>
        <v>0</v>
      </c>
      <c r="F30" s="568">
        <f>F17+F24</f>
        <v>0</v>
      </c>
      <c r="G30" s="588">
        <f>G17+G19+G24+G26</f>
        <v>0</v>
      </c>
    </row>
    <row r="31" spans="2:8">
      <c r="B31" s="202">
        <v>24</v>
      </c>
      <c r="C31" s="203" t="s">
        <v>153</v>
      </c>
      <c r="D31" s="569">
        <f>D22+D29</f>
        <v>0</v>
      </c>
      <c r="E31" s="589">
        <f>E22+E29</f>
        <v>0</v>
      </c>
      <c r="F31" s="569">
        <f>F22+F29</f>
        <v>0</v>
      </c>
      <c r="G31" s="589">
        <f>G22+G29</f>
        <v>0</v>
      </c>
    </row>
    <row r="32" spans="2:8" ht="13.5" thickBot="1">
      <c r="B32" s="197">
        <v>25</v>
      </c>
      <c r="C32" s="204" t="s">
        <v>154</v>
      </c>
      <c r="D32" s="936"/>
      <c r="E32" s="587" t="s">
        <v>49</v>
      </c>
      <c r="F32" s="936"/>
      <c r="G32" s="587" t="s">
        <v>49</v>
      </c>
    </row>
    <row r="33" spans="2:8" ht="13.5" thickBot="1">
      <c r="B33" s="197">
        <v>26</v>
      </c>
      <c r="C33" s="205" t="s">
        <v>25</v>
      </c>
      <c r="D33" s="585">
        <f>D15-D32</f>
        <v>0</v>
      </c>
      <c r="E33" s="938">
        <f>SUM(E17:E19,E21:E22,E24:E26,E28:E29)</f>
        <v>0</v>
      </c>
      <c r="F33" s="937">
        <f>F15-F32</f>
        <v>0</v>
      </c>
      <c r="G33" s="938">
        <f>SUM(G17:G19,G21:G22,G24:G26,G28:G29)</f>
        <v>0</v>
      </c>
      <c r="H33" s="306"/>
    </row>
    <row r="34" spans="2:8" ht="13.5" thickBot="1">
      <c r="B34" s="197">
        <v>27</v>
      </c>
      <c r="C34" s="206" t="s">
        <v>155</v>
      </c>
      <c r="D34" s="570">
        <f>D10-D15</f>
        <v>0</v>
      </c>
      <c r="E34" s="572" t="s">
        <v>49</v>
      </c>
      <c r="F34" s="570">
        <f>F10-F15</f>
        <v>0</v>
      </c>
      <c r="G34" s="572" t="s">
        <v>49</v>
      </c>
    </row>
    <row r="35" spans="2:8">
      <c r="B35" s="165"/>
      <c r="C35" s="207"/>
      <c r="D35" s="208"/>
      <c r="E35" s="159"/>
      <c r="F35" s="159"/>
      <c r="G35" s="159"/>
    </row>
    <row r="36" spans="2:8" ht="13.5" thickBot="1">
      <c r="B36" s="165"/>
      <c r="C36" s="134"/>
      <c r="D36" s="129"/>
      <c r="E36" s="129"/>
      <c r="F36" s="159"/>
      <c r="G36" s="159"/>
    </row>
    <row r="37" spans="2:8">
      <c r="B37" s="170"/>
      <c r="C37" s="134"/>
      <c r="D37" s="35" t="s">
        <v>62</v>
      </c>
      <c r="E37" s="209"/>
      <c r="F37" s="37" t="s">
        <v>63</v>
      </c>
      <c r="G37" s="210"/>
    </row>
    <row r="38" spans="2:8">
      <c r="B38" s="129"/>
      <c r="C38" s="134"/>
      <c r="D38" s="39" t="s">
        <v>64</v>
      </c>
      <c r="E38" s="211"/>
      <c r="F38" s="41" t="s">
        <v>64</v>
      </c>
      <c r="G38" s="212"/>
    </row>
    <row r="39" spans="2:8">
      <c r="B39" s="129"/>
      <c r="C39" s="134"/>
      <c r="D39" s="173"/>
      <c r="E39" s="213"/>
      <c r="F39" s="214"/>
      <c r="G39" s="215"/>
    </row>
    <row r="40" spans="2:8">
      <c r="B40" s="129"/>
      <c r="C40" s="134"/>
      <c r="D40" s="177"/>
      <c r="E40" s="213"/>
      <c r="F40" s="178"/>
      <c r="G40" s="215"/>
    </row>
    <row r="41" spans="2:8" ht="13.5" thickBot="1">
      <c r="B41" s="129"/>
      <c r="C41" s="134"/>
      <c r="D41" s="49" t="s">
        <v>65</v>
      </c>
      <c r="E41" s="216"/>
      <c r="F41" s="217" t="s">
        <v>65</v>
      </c>
      <c r="G41" s="218"/>
    </row>
    <row r="42" spans="2:8" ht="13.5" thickBot="1">
      <c r="B42" s="129"/>
      <c r="C42" s="134"/>
      <c r="D42" s="53" t="s">
        <v>66</v>
      </c>
      <c r="E42" s="182"/>
      <c r="F42" s="55"/>
      <c r="G42" s="219"/>
    </row>
  </sheetData>
  <mergeCells count="3">
    <mergeCell ref="D6:E6"/>
    <mergeCell ref="F6:G6"/>
    <mergeCell ref="B7:C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c46c94c1-d6c9-409f-8e9d-734c1b5229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F97CB24555EB4B84A422684BF79DAC" ma:contentTypeVersion="1" ma:contentTypeDescription="Vytvoří nový dokument" ma:contentTypeScope="" ma:versionID="11c47d007d29b13a8392ecf208519a61">
  <xsd:schema xmlns:xsd="http://www.w3.org/2001/XMLSchema" xmlns:xs="http://www.w3.org/2001/XMLSchema" xmlns:p="http://schemas.microsoft.com/office/2006/metadata/properties" xmlns:ns2="c46c94c1-d6c9-409f-8e9d-734c1b522907" targetNamespace="http://schemas.microsoft.com/office/2006/metadata/properties" ma:root="true" ma:fieldsID="64dde8ae44ec3574121f2793b71f42ff" ns2:_="">
    <xsd:import namespace="c46c94c1-d6c9-409f-8e9d-734c1b522907"/>
    <xsd:element name="properties">
      <xsd:complexType>
        <xsd:sequence>
          <xsd:element name="documentManagement">
            <xsd:complexType>
              <xsd:all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c94c1-d6c9-409f-8e9d-734c1b522907" elementFormDefault="qualified">
    <xsd:import namespace="http://schemas.microsoft.com/office/2006/documentManagement/types"/>
    <xsd:import namespace="http://schemas.microsoft.com/office/infopath/2007/PartnerControls"/>
    <xsd:element name="Koment_x00e1__x0159_" ma:index="8" nillable="true" ma:displayName="Komentář" ma:internalName="Koment_x00e1__x015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66C67-0787-42ED-9E69-E6055C4E6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99D68-B8FD-4818-BDC0-2ECFBB640349}">
  <ds:schemaRefs>
    <ds:schemaRef ds:uri="c46c94c1-d6c9-409f-8e9d-734c1b52290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D74E4B-E6C7-413F-98EE-6EF0DB382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c94c1-d6c9-409f-8e9d-734c1b52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Identifikace</vt:lpstr>
      <vt:lpstr>22-A</vt:lpstr>
      <vt:lpstr>22-HV-V</vt:lpstr>
      <vt:lpstr>22-HV-N</vt:lpstr>
      <vt:lpstr>22-N</vt:lpstr>
      <vt:lpstr>Kontrola</vt:lpstr>
      <vt:lpstr>22-I a)</vt:lpstr>
      <vt:lpstr>22-Bs</vt:lpstr>
      <vt:lpstr>22-Bp</vt:lpstr>
      <vt:lpstr>22-T1</vt:lpstr>
      <vt:lpstr>22-T1d</vt:lpstr>
      <vt:lpstr>22-T2</vt:lpstr>
      <vt:lpstr>22-T LDS vst</vt:lpstr>
      <vt:lpstr>22-T LDS p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cp:lastPrinted>2016-11-07T07:43:19Z</cp:lastPrinted>
  <dcterms:created xsi:type="dcterms:W3CDTF">2011-11-23T14:27:33Z</dcterms:created>
  <dcterms:modified xsi:type="dcterms:W3CDTF">2021-03-02T10:14:13Z</dcterms:modified>
</cp:coreProperties>
</file>